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sameura15.JUZEN-KAI\Desktop\職員・患者通知文\高知求人ネット\"/>
    </mc:Choice>
  </mc:AlternateContent>
  <xr:revisionPtr revIDLastSave="0" documentId="13_ncr:1_{0D3D29BF-9CC2-45F3-BD29-3DEF37DC2CA3}" xr6:coauthVersionLast="47" xr6:coauthVersionMax="47" xr10:uidLastSave="{00000000-0000-0000-0000-000000000000}"/>
  <bookViews>
    <workbookView xWindow="-120" yWindow="-120" windowWidth="21840" windowHeight="13140" xr2:uid="{00000000-000D-0000-FFFF-FFFF00000000}"/>
  </bookViews>
  <sheets>
    <sheet name="求人情報入力フォーム" sheetId="2" r:id="rId1"/>
    <sheet name="センター作業用 MGへ取り込み用シート(非表示にする)" sheetId="3" state="hidden" r:id="rId2"/>
    <sheet name="プルダウン項目マスタシート" sheetId="4" state="hidden" r:id="rId3"/>
  </sheets>
  <definedNames>
    <definedName name="_xlnm._FilterDatabase" localSheetId="0" hidden="1">求人情報入力フォーム!$A$3:$E$108</definedName>
    <definedName name="_xlnm.Print_Area" localSheetId="2">プルダウン項目マスタシート!$A$1:$AN$53</definedName>
    <definedName name="_xlnm.Print_Area" localSheetId="0">求人情報入力フォーム!$A$1:$E$109</definedName>
    <definedName name="_xlnm.Print_Titles" localSheetId="0">求人情報入力フォーム!$3:$3</definedName>
    <definedName name="Z_E2519BF0_022C_4834_954A_23FD086C8FD5_.wvu.FilterData" localSheetId="0" hidden="1">求人情報入力フォーム!$A$3:$E$108</definedName>
    <definedName name="Z_E2519BF0_022C_4834_954A_23FD086C8FD5_.wvu.PrintArea" localSheetId="2" hidden="1">プルダウン項目マスタシート!$A$1:$AN$53</definedName>
    <definedName name="Z_E2519BF0_022C_4834_954A_23FD086C8FD5_.wvu.PrintArea" localSheetId="0" hidden="1">求人情報入力フォーム!$A$1:$E$109</definedName>
    <definedName name="Z_E2519BF0_022C_4834_954A_23FD086C8FD5_.wvu.PrintTitles" localSheetId="0" hidden="1">求人情報入力フォーム!$3:$3</definedName>
    <definedName name="Z_F9CF00BA_54E7_40C5_A0F0_62ACF79FE849_.wvu.FilterData" localSheetId="0" hidden="1">求人情報入力フォーム!$A$3:$E$108</definedName>
    <definedName name="Z_F9CF00BA_54E7_40C5_A0F0_62ACF79FE849_.wvu.PrintArea" localSheetId="2" hidden="1">プルダウン項目マスタシート!$A$1:$AN$53</definedName>
    <definedName name="Z_F9CF00BA_54E7_40C5_A0F0_62ACF79FE849_.wvu.PrintArea" localSheetId="0" hidden="1">求人情報入力フォーム!$A$1:$E$109</definedName>
    <definedName name="Z_F9CF00BA_54E7_40C5_A0F0_62ACF79FE849_.wvu.PrintTitles" localSheetId="0" hidden="1">求人情報入力フォーム!$3:$3</definedName>
    <definedName name="Z_F9CF00BA_54E7_40C5_A0F0_62ACF79FE849_.wvu.Rows" localSheetId="0" hidden="1">求人情報入力フォーム!$6:$6,求人情報入力フォーム!$11:$11,求人情報入力フォーム!$22:$22,求人情報入力フォーム!$60:$60,求人情報入力フォーム!$68:$74,求人情報入力フォーム!$77:$78,求人情報入力フォーム!$82:$84,求人情報入力フォーム!$88:$89,求人情報入力フォーム!$91:$92,求人情報入力フォーム!$94:$95,求人情報入力フォーム!$98:$99</definedName>
    <definedName name="年齢制限種別">プルダウン項目マスタシート!$W$1:$AB$1</definedName>
    <definedName name="例外事由_1号_定年年齢">プルダウン項目マスタシート!$W$2</definedName>
    <definedName name="例外事由_2号_法令">プルダウン項目マスタシート!$X$2</definedName>
  </definedNames>
  <calcPr calcId="191029"/>
  <customWorkbookViews>
    <customWorkbookView name="移住支援金対象求人" guid="{E2519BF0-022C-4834-954A-23FD086C8FD5}" xWindow="93" yWindow="29" windowWidth="1386" windowHeight="788" activeSheetId="2"/>
    <customWorkbookView name="高知求人ネット" guid="{F9CF00BA-54E7-40C5-A0F0-62ACF79FE849}" xWindow="93" yWindow="29" windowWidth="1386" windowHeight="788"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2" i="3" l="1"/>
  <c r="EZ1" i="3"/>
  <c r="DA2" i="3"/>
  <c r="CZ2" i="3"/>
  <c r="CY2" i="3"/>
  <c r="CX2" i="3"/>
  <c r="N2" i="3"/>
  <c r="M2" i="3"/>
  <c r="CD2" i="3"/>
  <c r="Q2" i="3" l="1"/>
  <c r="BA2" i="3"/>
  <c r="EQ1" i="3" s="1"/>
  <c r="A111" i="2"/>
  <c r="A2" i="3" l="1"/>
  <c r="B2" i="3"/>
  <c r="CV2" i="3"/>
  <c r="CU2" i="3"/>
  <c r="CT2" i="3"/>
  <c r="CS2" i="3"/>
  <c r="CR2" i="3"/>
  <c r="CQ2" i="3"/>
  <c r="CP2" i="3"/>
  <c r="CO2" i="3"/>
  <c r="CN2" i="3"/>
  <c r="CM2" i="3"/>
  <c r="CL2" i="3"/>
  <c r="CK2" i="3"/>
  <c r="CJ2" i="3"/>
  <c r="CI2" i="3"/>
  <c r="CH2" i="3"/>
  <c r="CG2" i="3"/>
  <c r="CF2" i="3"/>
  <c r="CE2" i="3"/>
  <c r="CC2" i="3"/>
  <c r="CB2" i="3"/>
  <c r="CA2" i="3"/>
  <c r="BZ2" i="3"/>
  <c r="BY2" i="3"/>
  <c r="BX2" i="3"/>
  <c r="BW2" i="3"/>
  <c r="BV2" i="3"/>
  <c r="BU2" i="3"/>
  <c r="BT2" i="3"/>
  <c r="BS2" i="3"/>
  <c r="BR2" i="3"/>
  <c r="BP2" i="3"/>
  <c r="BO2" i="3"/>
  <c r="BN2" i="3"/>
  <c r="BM2" i="3"/>
  <c r="BL2" i="3"/>
  <c r="BJ2" i="3"/>
  <c r="BI2" i="3"/>
  <c r="BH2" i="3"/>
  <c r="BG2" i="3"/>
  <c r="BF2" i="3"/>
  <c r="BE2" i="3"/>
  <c r="BD2" i="3"/>
  <c r="BC2" i="3"/>
  <c r="AZ2" i="3"/>
  <c r="EP1" i="3" s="1"/>
  <c r="AY2" i="3"/>
  <c r="EO1" i="3" s="1"/>
  <c r="AX2" i="3"/>
  <c r="EN1" i="3" s="1"/>
  <c r="AW2" i="3"/>
  <c r="EM1" i="3" s="1"/>
  <c r="AV2" i="3"/>
  <c r="EL1" i="3" s="1"/>
  <c r="AU2" i="3"/>
  <c r="EK1" i="3" s="1"/>
  <c r="AT2" i="3"/>
  <c r="EJ1" i="3" s="1"/>
  <c r="AS2" i="3"/>
  <c r="EI1" i="3" s="1"/>
  <c r="AR2" i="3"/>
  <c r="EH1" i="3" s="1"/>
  <c r="AQ2" i="3"/>
  <c r="EG1" i="3" s="1"/>
  <c r="AP2" i="3"/>
  <c r="EF1" i="3" s="1"/>
  <c r="AO2" i="3"/>
  <c r="EE1" i="3" s="1"/>
  <c r="AN2" i="3"/>
  <c r="ED1" i="3" s="1"/>
  <c r="AL2" i="3"/>
  <c r="AK2" i="3"/>
  <c r="AJ2" i="3"/>
  <c r="AI2" i="3"/>
  <c r="AH2" i="3"/>
  <c r="AG2" i="3"/>
  <c r="AF2" i="3"/>
  <c r="AE2" i="3"/>
  <c r="AD2" i="3"/>
  <c r="AC2" i="3"/>
  <c r="AA2" i="3"/>
  <c r="EA1" i="3" s="1"/>
  <c r="Z2" i="3"/>
  <c r="DZ1" i="3" s="1"/>
  <c r="Y2" i="3"/>
  <c r="DY1" i="3" s="1"/>
  <c r="X2" i="3"/>
  <c r="DX1" i="3" s="1"/>
  <c r="W2" i="3"/>
  <c r="DW1" i="3" s="1"/>
  <c r="DV1" i="3"/>
  <c r="T2" i="3"/>
  <c r="S2" i="3"/>
  <c r="R2" i="3"/>
  <c r="P2" i="3"/>
  <c r="O2" i="3"/>
  <c r="L2" i="3"/>
  <c r="J2" i="3"/>
  <c r="I2" i="3"/>
  <c r="H2" i="3"/>
  <c r="G2" i="3"/>
  <c r="F2" i="3"/>
  <c r="E2" i="3"/>
  <c r="D2" i="3"/>
  <c r="C2" i="3"/>
  <c r="GZ1" i="3"/>
  <c r="HI1" i="3" s="1"/>
  <c r="GY1" i="3"/>
  <c r="HH1" i="3" s="1"/>
  <c r="GX1" i="3"/>
  <c r="HG1" i="3" s="1"/>
  <c r="GW1" i="3"/>
  <c r="HF1" i="3" s="1"/>
  <c r="GV1" i="3"/>
  <c r="HE1" i="3" s="1"/>
  <c r="GU1" i="3"/>
  <c r="HD1" i="3" s="1"/>
  <c r="GT1" i="3"/>
  <c r="HC1" i="3" s="1"/>
  <c r="GS1" i="3"/>
  <c r="HB1" i="3" s="1"/>
  <c r="GR1" i="3"/>
  <c r="HA1" i="3" s="1"/>
  <c r="FX1" i="3"/>
  <c r="GF1" i="3" s="1"/>
  <c r="FW1" i="3"/>
  <c r="GE1" i="3" s="1"/>
  <c r="FV1" i="3"/>
  <c r="GD1" i="3" s="1"/>
  <c r="FU1" i="3"/>
  <c r="GC1" i="3" s="1"/>
  <c r="FT1" i="3"/>
  <c r="GB1" i="3" s="1"/>
  <c r="FS1" i="3"/>
  <c r="GA1" i="3" s="1"/>
  <c r="FR1" i="3"/>
  <c r="FZ1" i="3" s="1"/>
  <c r="FQ1" i="3"/>
  <c r="FY1" i="3" s="1"/>
  <c r="FE1" i="3"/>
  <c r="EY1" i="3" s="1"/>
  <c r="FD1" i="3"/>
  <c r="EX1" i="3" s="1"/>
  <c r="FC1" i="3"/>
  <c r="EW1" i="3" s="1"/>
  <c r="FB1" i="3"/>
  <c r="EV1" i="3" s="1"/>
  <c r="FA1" i="3"/>
  <c r="EU1" i="3" s="1"/>
  <c r="ET1" i="3"/>
  <c r="EC1" i="3" l="1"/>
  <c r="AM2" i="3" s="1"/>
  <c r="DU1" i="3"/>
  <c r="FH1" i="3"/>
  <c r="GH1" i="3"/>
  <c r="ES1" i="3"/>
  <c r="AB2" i="3" s="1"/>
  <c r="BQ2" i="3" l="1"/>
  <c r="BK2" i="3"/>
  <c r="U2" i="3"/>
</calcChain>
</file>

<file path=xl/sharedStrings.xml><?xml version="1.0" encoding="utf-8"?>
<sst xmlns="http://schemas.openxmlformats.org/spreadsheetml/2006/main" count="834" uniqueCount="668">
  <si>
    <t>0:無期</t>
  </si>
  <si>
    <t>対象外</t>
    <rPh sb="0" eb="3">
      <t>タイショウガイ</t>
    </rPh>
    <phoneticPr fontId="29"/>
  </si>
  <si>
    <t>0880-34-1111</t>
  </si>
  <si>
    <t>0887-34-1111</t>
  </si>
  <si>
    <t>都道府県</t>
  </si>
  <si>
    <t>雇用形態※</t>
  </si>
  <si>
    <t>35</t>
  </si>
  <si>
    <t>勤務時間</t>
  </si>
  <si>
    <t>雇用期間コード※</t>
  </si>
  <si>
    <t>会社名</t>
  </si>
  <si>
    <t>業種</t>
  </si>
  <si>
    <t>営業職</t>
  </si>
  <si>
    <t>募集背景</t>
  </si>
  <si>
    <t>年収下限</t>
  </si>
  <si>
    <t>もとやまちょう</t>
  </si>
  <si>
    <t>求人固有の職種名</t>
  </si>
  <si>
    <t>職種</t>
    <rPh sb="0" eb="2">
      <t>ショクシュ</t>
    </rPh>
    <phoneticPr fontId="29"/>
  </si>
  <si>
    <t>北川村</t>
  </si>
  <si>
    <t>6</t>
  </si>
  <si>
    <t>39</t>
  </si>
  <si>
    <t>求める人物像</t>
  </si>
  <si>
    <t>　次世代リーダー募集</t>
  </si>
  <si>
    <t>0880-82-1111</t>
  </si>
  <si>
    <t>東京都</t>
  </si>
  <si>
    <t>募集期間(掲載開始)※</t>
  </si>
  <si>
    <t>　年齢不問</t>
    <rPh sb="1" eb="5">
      <t>ネンレイフモン</t>
    </rPh>
    <phoneticPr fontId="19"/>
  </si>
  <si>
    <t>配属部署</t>
  </si>
  <si>
    <t>役職(ポジション)</t>
  </si>
  <si>
    <t>安芸郡奈半利町乙1659-1</t>
  </si>
  <si>
    <t>休日休暇</t>
  </si>
  <si>
    <t>うまじむら</t>
  </si>
  <si>
    <t>789-1292</t>
  </si>
  <si>
    <t>　例外事由 1号
　（定年年齢）</t>
  </si>
  <si>
    <t xml:space="preserve">8:祝日
</t>
  </si>
  <si>
    <t>募集期間(掲載終了)※</t>
  </si>
  <si>
    <t>784-8501</t>
  </si>
  <si>
    <t>郵便番号(7桁)※</t>
  </si>
  <si>
    <t>雇用形態コード</t>
  </si>
  <si>
    <t>088-893-1111</t>
  </si>
  <si>
    <t>都道府県※</t>
  </si>
  <si>
    <t>山梨県</t>
  </si>
  <si>
    <t>新着（掲載日14日以内）</t>
  </si>
  <si>
    <t>吾川郡仁淀川町大崎200</t>
  </si>
  <si>
    <t>観光・サービス</t>
  </si>
  <si>
    <t>勤務エリア</t>
  </si>
  <si>
    <t>25</t>
  </si>
  <si>
    <t>技術職（素材・化学・医薬・食品系）</t>
  </si>
  <si>
    <t>4:年収</t>
  </si>
  <si>
    <t>3号のイ</t>
    <rPh sb="1" eb="2">
      <t>ゴウ</t>
    </rPh>
    <phoneticPr fontId="30"/>
  </si>
  <si>
    <t>年齢上限</t>
  </si>
  <si>
    <t>0889-55-2311</t>
  </si>
  <si>
    <t>44</t>
  </si>
  <si>
    <t>勤務地(市町村)※</t>
  </si>
  <si>
    <r>
      <t xml:space="preserve">例：185000
</t>
    </r>
    <r>
      <rPr>
        <sz val="12"/>
        <color rgb="FFFF0000"/>
        <rFont val="メイリオ"/>
        <family val="3"/>
        <charset val="128"/>
      </rPr>
      <t>※試用期間中の月給の上限額を円単位の半角数字で記載する。</t>
    </r>
    <rPh sb="0" eb="1">
      <t>レイ</t>
    </rPh>
    <rPh sb="19" eb="21">
      <t>ジョウゲン</t>
    </rPh>
    <rPh sb="21" eb="22">
      <t>ガク</t>
    </rPh>
    <rPh sb="27" eb="29">
      <t>ハンカク</t>
    </rPh>
    <rPh sb="29" eb="31">
      <t>スウジ</t>
    </rPh>
    <phoneticPr fontId="19"/>
  </si>
  <si>
    <t>企業分類</t>
  </si>
  <si>
    <t>勤務地(町字名)※</t>
  </si>
  <si>
    <t>ＩＴスキル</t>
  </si>
  <si>
    <t>勤務地(建物名)</t>
  </si>
  <si>
    <t>0880-43-2111</t>
  </si>
  <si>
    <t>馬路村</t>
  </si>
  <si>
    <t>裁量労働制の有無※</t>
  </si>
  <si>
    <r>
      <t>例：１　</t>
    </r>
    <r>
      <rPr>
        <b/>
        <i/>
        <sz val="12"/>
        <color rgb="FFFF0000"/>
        <rFont val="メイリオ"/>
        <family val="3"/>
        <charset val="128"/>
      </rPr>
      <t>※半角数字のみ入力</t>
    </r>
    <rPh sb="0" eb="1">
      <t>レイ</t>
    </rPh>
    <rPh sb="5" eb="7">
      <t>ハンカク</t>
    </rPh>
    <rPh sb="7" eb="9">
      <t>スウジ</t>
    </rPh>
    <rPh sb="11" eb="13">
      <t>ニュウリョク</t>
    </rPh>
    <phoneticPr fontId="19"/>
  </si>
  <si>
    <t>給与形態コード※</t>
  </si>
  <si>
    <t>安芸市</t>
  </si>
  <si>
    <t>※この求人のご担当者名を記載する。</t>
    <rPh sb="3" eb="5">
      <t>キュウジン</t>
    </rPh>
    <rPh sb="7" eb="10">
      <t>タントウシャ</t>
    </rPh>
    <rPh sb="10" eb="11">
      <t>メイ</t>
    </rPh>
    <rPh sb="12" eb="14">
      <t>キサイ</t>
    </rPh>
    <phoneticPr fontId="19"/>
  </si>
  <si>
    <t>試用期間詳細※</t>
  </si>
  <si>
    <t>安芸市矢ノ丸1-4-40</t>
  </si>
  <si>
    <t>0880-46-2111</t>
  </si>
  <si>
    <t>所定労働時間※</t>
  </si>
  <si>
    <t>対象</t>
    <rPh sb="0" eb="2">
      <t>タイショウ</t>
    </rPh>
    <phoneticPr fontId="29"/>
  </si>
  <si>
    <t>年齢下限</t>
  </si>
  <si>
    <t>0889-65-1111</t>
  </si>
  <si>
    <t>英語スキル</t>
  </si>
  <si>
    <t>年収上限</t>
  </si>
  <si>
    <t>　例外事由 3号 ロ
　（技能・ノウハウ継承）</t>
  </si>
  <si>
    <t>ホームページ掲載</t>
  </si>
  <si>
    <t>67</t>
  </si>
  <si>
    <t>年収・月給の補足情報</t>
  </si>
  <si>
    <t>福利厚生</t>
  </si>
  <si>
    <t>51</t>
  </si>
  <si>
    <t>34</t>
  </si>
  <si>
    <t>公的機関からの就業に伴う助成の有無※</t>
  </si>
  <si>
    <t>加入保険に関する特記事項※</t>
  </si>
  <si>
    <r>
      <t xml:space="preserve">例：家族手当（扶養配偶者10,000円、子5,000円）、通勤手当（実費支給上限あり月額:20,000円）
</t>
    </r>
    <r>
      <rPr>
        <sz val="12"/>
        <color rgb="FFFF0000"/>
        <rFont val="メイリオ"/>
        <family val="3"/>
        <charset val="128"/>
      </rPr>
      <t>※手当についての情報を記載する。</t>
    </r>
    <rPh sb="0" eb="1">
      <t>レイ</t>
    </rPh>
    <rPh sb="2" eb="4">
      <t>カゾク</t>
    </rPh>
    <rPh sb="55" eb="57">
      <t>テアテ</t>
    </rPh>
    <rPh sb="62" eb="64">
      <t>ジョウホウ</t>
    </rPh>
    <rPh sb="65" eb="67">
      <t>キサイ</t>
    </rPh>
    <phoneticPr fontId="19"/>
  </si>
  <si>
    <t>事務職</t>
  </si>
  <si>
    <t>仁淀川地域</t>
  </si>
  <si>
    <t>通勤手当の有無※</t>
  </si>
  <si>
    <t>28</t>
  </si>
  <si>
    <t>試用期間中月給(下限) 円単位</t>
    <rPh sb="0" eb="4">
      <t>シヨウキカン</t>
    </rPh>
    <phoneticPr fontId="19"/>
  </si>
  <si>
    <t>9</t>
  </si>
  <si>
    <t>その他手当の有無※</t>
  </si>
  <si>
    <t>残業の有無※</t>
  </si>
  <si>
    <t>例:フレックスタイム制、コアタイム10:00～15:00</t>
    <rPh sb="0" eb="1">
      <t>レイ</t>
    </rPh>
    <phoneticPr fontId="19"/>
  </si>
  <si>
    <t>0887-82-0480</t>
  </si>
  <si>
    <t>いの町</t>
  </si>
  <si>
    <t>残業時間に関する特記事項・平均残業時間等</t>
  </si>
  <si>
    <t>移住支援金対象の別※</t>
  </si>
  <si>
    <t>安田町</t>
  </si>
  <si>
    <t>見出し(キャッチコピー)※</t>
  </si>
  <si>
    <t>必要スキル</t>
  </si>
  <si>
    <t>〇</t>
  </si>
  <si>
    <t>4</t>
  </si>
  <si>
    <t>その他の言語スキル</t>
  </si>
  <si>
    <t>採用担当者(メールアドレス)</t>
  </si>
  <si>
    <t>IT・通信・情報</t>
  </si>
  <si>
    <t>787-8501</t>
  </si>
  <si>
    <t>高知県</t>
  </si>
  <si>
    <t>高知市</t>
  </si>
  <si>
    <t>なかとさちょう</t>
  </si>
  <si>
    <t>32</t>
  </si>
  <si>
    <t>仕事内容(求人内容)※</t>
  </si>
  <si>
    <t>試用期間(有無)※</t>
  </si>
  <si>
    <t>項目</t>
    <rPh sb="0" eb="2">
      <t>コウモク</t>
    </rPh>
    <phoneticPr fontId="19"/>
  </si>
  <si>
    <t>医療・福祉関係</t>
  </si>
  <si>
    <t>0887-44-2111</t>
  </si>
  <si>
    <t>求人こだわり条件</t>
  </si>
  <si>
    <r>
      <t xml:space="preserve">例：時間外勤務有、月平均15時間程度
</t>
    </r>
    <r>
      <rPr>
        <sz val="12"/>
        <color rgb="FFFF0000"/>
        <rFont val="メイリオ"/>
        <family val="3"/>
        <charset val="128"/>
      </rPr>
      <t>※時間外勤務の有無、有りの場合は時間外勤務の目安を記載する。</t>
    </r>
    <rPh sb="0" eb="1">
      <t>レイ</t>
    </rPh>
    <rPh sb="2" eb="4">
      <t>ジカン</t>
    </rPh>
    <rPh sb="4" eb="5">
      <t>ガイ</t>
    </rPh>
    <rPh sb="5" eb="7">
      <t>キンム</t>
    </rPh>
    <rPh sb="7" eb="8">
      <t>アリ</t>
    </rPh>
    <rPh sb="9" eb="10">
      <t>ツキ</t>
    </rPh>
    <rPh sb="10" eb="12">
      <t>ヘイキン</t>
    </rPh>
    <rPh sb="14" eb="16">
      <t>ジカン</t>
    </rPh>
    <rPh sb="16" eb="18">
      <t>テイド</t>
    </rPh>
    <rPh sb="20" eb="23">
      <t>ジカンガイ</t>
    </rPh>
    <rPh sb="23" eb="25">
      <t>キンム</t>
    </rPh>
    <rPh sb="26" eb="28">
      <t>ウム</t>
    </rPh>
    <rPh sb="29" eb="30">
      <t>ア</t>
    </rPh>
    <rPh sb="32" eb="34">
      <t>バアイ</t>
    </rPh>
    <rPh sb="35" eb="38">
      <t>ジカンガイ</t>
    </rPh>
    <rPh sb="38" eb="40">
      <t>キンム</t>
    </rPh>
    <rPh sb="41" eb="43">
      <t>メヤス</t>
    </rPh>
    <rPh sb="44" eb="46">
      <t>キサイ</t>
    </rPh>
    <phoneticPr fontId="19"/>
  </si>
  <si>
    <t>北海道</t>
  </si>
  <si>
    <t>※年齢制限の例外区分※
　年齢制限あり の場合必須</t>
    <rPh sb="23" eb="25">
      <t>ヒッス</t>
    </rPh>
    <phoneticPr fontId="19"/>
  </si>
  <si>
    <t>正社員</t>
  </si>
  <si>
    <t>地方公共団体コード</t>
    <rPh sb="0" eb="6">
      <t>チホウコウキョウダンタイ</t>
    </rPh>
    <phoneticPr fontId="29"/>
  </si>
  <si>
    <t>61</t>
  </si>
  <si>
    <r>
      <t xml:space="preserve">例：・キャリアコンサルティング、キャリアカウンセリング等の業務の経験。
</t>
    </r>
    <r>
      <rPr>
        <b/>
        <sz val="12"/>
        <color rgb="FFFF0000"/>
        <rFont val="メイリオ"/>
        <family val="3"/>
        <charset val="128"/>
      </rPr>
      <t>※不問の場合は、「不問」と記載。</t>
    </r>
    <rPh sb="0" eb="1">
      <t>レイ</t>
    </rPh>
    <rPh sb="37" eb="39">
      <t>フモン</t>
    </rPh>
    <rPh sb="40" eb="42">
      <t>バアイ</t>
    </rPh>
    <rPh sb="45" eb="47">
      <t>フモン</t>
    </rPh>
    <rPh sb="49" eb="51">
      <t>キサイ</t>
    </rPh>
    <phoneticPr fontId="19"/>
  </si>
  <si>
    <t>不可</t>
    <rPh sb="0" eb="2">
      <t>フカ</t>
    </rPh>
    <phoneticPr fontId="29"/>
  </si>
  <si>
    <r>
      <t xml:space="preserve">例：ビジネスレベルの中国語
</t>
    </r>
    <r>
      <rPr>
        <sz val="12"/>
        <color rgb="FFFF0000"/>
        <rFont val="メイリオ"/>
        <family val="3"/>
        <charset val="128"/>
      </rPr>
      <t>※不問の場合は記載せず、求めるその他の言語スキルがある場合のみ、具体的に記載する。</t>
    </r>
    <rPh sb="0" eb="1">
      <t>レイ</t>
    </rPh>
    <rPh sb="10" eb="13">
      <t>チュウゴクゴ</t>
    </rPh>
    <rPh sb="26" eb="27">
      <t>モト</t>
    </rPh>
    <rPh sb="31" eb="32">
      <t>タ</t>
    </rPh>
    <rPh sb="33" eb="35">
      <t>ゲンゴ</t>
    </rPh>
    <rPh sb="41" eb="43">
      <t>バアイ</t>
    </rPh>
    <rPh sb="46" eb="49">
      <t>グタイテキ</t>
    </rPh>
    <rPh sb="50" eb="52">
      <t>キサイ</t>
    </rPh>
    <phoneticPr fontId="19"/>
  </si>
  <si>
    <t>株式会社</t>
  </si>
  <si>
    <t>1</t>
  </si>
  <si>
    <t>例外事由 1号（定年年齢）</t>
  </si>
  <si>
    <t>こうちし</t>
  </si>
  <si>
    <t>780-8571</t>
  </si>
  <si>
    <t>高知市本町5-1-45</t>
  </si>
  <si>
    <t>さかわちょう</t>
  </si>
  <si>
    <t>088-822-8111</t>
  </si>
  <si>
    <t>年齢不問</t>
  </si>
  <si>
    <t>東洋町</t>
  </si>
  <si>
    <t>金融・保険</t>
  </si>
  <si>
    <t>62</t>
  </si>
  <si>
    <t>安芸郡安田町大字安田1850</t>
  </si>
  <si>
    <t>※勤務日　特記事項※
　9:その他 の場合必須</t>
    <rPh sb="21" eb="23">
      <t>ヒッス</t>
    </rPh>
    <phoneticPr fontId="19"/>
  </si>
  <si>
    <t>長岡郡大豊町津家1626</t>
  </si>
  <si>
    <t>移住支援金対象求人</t>
  </si>
  <si>
    <t>有限会社</t>
  </si>
  <si>
    <t>52</t>
  </si>
  <si>
    <t>業種コード
(日本標準産業分類)</t>
  </si>
  <si>
    <t>青森県</t>
  </si>
  <si>
    <t>2</t>
  </si>
  <si>
    <t>第二新卒歓迎</t>
  </si>
  <si>
    <t>　例外事由 3号 イ
　（キャリア形成）</t>
  </si>
  <si>
    <t>可</t>
    <rPh sb="0" eb="1">
      <t>カ</t>
    </rPh>
    <phoneticPr fontId="29"/>
  </si>
  <si>
    <t>必要な資格・免許</t>
    <rPh sb="0" eb="2">
      <t>ヒツヨウ</t>
    </rPh>
    <phoneticPr fontId="19"/>
  </si>
  <si>
    <t>安芸地域</t>
  </si>
  <si>
    <t>室戸市</t>
  </si>
  <si>
    <t>土佐町</t>
  </si>
  <si>
    <t>むろとし</t>
  </si>
  <si>
    <t>静岡県</t>
  </si>
  <si>
    <t>66</t>
  </si>
  <si>
    <t>781-7185</t>
  </si>
  <si>
    <t>大豊町</t>
  </si>
  <si>
    <t>室戸市浮津25-1</t>
  </si>
  <si>
    <t>55</t>
  </si>
  <si>
    <t>沖縄県</t>
  </si>
  <si>
    <t>20</t>
  </si>
  <si>
    <t>0887-22-1111</t>
  </si>
  <si>
    <t>なはりちょう</t>
  </si>
  <si>
    <t>※プルダウン選択
1:時給　2:日給　3:月収　4:年収</t>
    <rPh sb="11" eb="13">
      <t>ジキュウ</t>
    </rPh>
    <rPh sb="16" eb="18">
      <t>ニッキュウ</t>
    </rPh>
    <rPh sb="26" eb="28">
      <t>ネンシュウ</t>
    </rPh>
    <phoneticPr fontId="19"/>
  </si>
  <si>
    <t>製造業</t>
  </si>
  <si>
    <t>該当</t>
    <rPh sb="0" eb="2">
      <t>ガイトウ</t>
    </rPh>
    <phoneticPr fontId="29"/>
  </si>
  <si>
    <t>63</t>
  </si>
  <si>
    <r>
      <t>例：あり　なし　</t>
    </r>
    <r>
      <rPr>
        <sz val="12"/>
        <color rgb="FFFF0000"/>
        <rFont val="メイリオ"/>
        <family val="3"/>
        <charset val="128"/>
      </rPr>
      <t>※必要に応じて補足情報を記入してください</t>
    </r>
    <rPh sb="9" eb="11">
      <t>ヒツヨウ</t>
    </rPh>
    <rPh sb="12" eb="13">
      <t>オウ</t>
    </rPh>
    <rPh sb="15" eb="19">
      <t>ホソクジョウホウ</t>
    </rPh>
    <rPh sb="20" eb="22">
      <t>キニュウ</t>
    </rPh>
    <phoneticPr fontId="19"/>
  </si>
  <si>
    <t>販売・サービス職</t>
  </si>
  <si>
    <t>とうようちょう</t>
  </si>
  <si>
    <t>その他</t>
  </si>
  <si>
    <t>管理職（候補）募集</t>
  </si>
  <si>
    <t>●</t>
  </si>
  <si>
    <t>おおとよちょう</t>
  </si>
  <si>
    <t>公益財団法人</t>
  </si>
  <si>
    <t>53</t>
  </si>
  <si>
    <t>岩手県</t>
  </si>
  <si>
    <t>年齢制限の例外区分</t>
  </si>
  <si>
    <t>088-852-1111</t>
  </si>
  <si>
    <t>11</t>
  </si>
  <si>
    <t>3</t>
  </si>
  <si>
    <t>物部川地域</t>
  </si>
  <si>
    <t>あきし</t>
  </si>
  <si>
    <t>建設・設計・設備工事</t>
  </si>
  <si>
    <t>秋田県</t>
  </si>
  <si>
    <t xml:space="preserve">2:火曜日
</t>
  </si>
  <si>
    <t>64</t>
  </si>
  <si>
    <r>
      <t>例：2021/1/7　</t>
    </r>
    <r>
      <rPr>
        <b/>
        <sz val="12"/>
        <color rgb="FFFF0000"/>
        <rFont val="メイリオ"/>
        <family val="3"/>
        <charset val="128"/>
      </rPr>
      <t>※募集開始日を記載する。</t>
    </r>
    <rPh sb="0" eb="1">
      <t>レイ</t>
    </rPh>
    <rPh sb="18" eb="20">
      <t>キサイ</t>
    </rPh>
    <phoneticPr fontId="19"/>
  </si>
  <si>
    <t>例：R9111(職業紹介業の場合)　
コードは以下サイトから検索
https://www.soumu.go.jp/toukei_toukatsu/index/seido/sangyo/02toukatsu01_03000044.html</t>
    <rPh sb="0" eb="1">
      <t>レイ</t>
    </rPh>
    <rPh sb="12" eb="13">
      <t>ギョウ</t>
    </rPh>
    <rPh sb="23" eb="25">
      <t>イカ</t>
    </rPh>
    <rPh sb="30" eb="32">
      <t>ケンサク</t>
    </rPh>
    <phoneticPr fontId="19"/>
  </si>
  <si>
    <t>0880-22-3111</t>
  </si>
  <si>
    <t>試用期間(有無)</t>
  </si>
  <si>
    <t>企画・マーケティング職</t>
  </si>
  <si>
    <t>一般財団法人</t>
  </si>
  <si>
    <r>
      <t xml:space="preserve">例：256000
</t>
    </r>
    <r>
      <rPr>
        <sz val="12"/>
        <color rgb="FFFF0000"/>
        <rFont val="メイリオ"/>
        <family val="3"/>
        <charset val="128"/>
      </rPr>
      <t>※採用時想定月収の上限額を円単位の半角数字で記載する。</t>
    </r>
    <rPh sb="0" eb="1">
      <t>レイ</t>
    </rPh>
    <rPh sb="10" eb="13">
      <t>サイヨウジ</t>
    </rPh>
    <rPh sb="13" eb="15">
      <t>ソウテイ</t>
    </rPh>
    <rPh sb="15" eb="17">
      <t>ゲッシュウ</t>
    </rPh>
    <rPh sb="18" eb="20">
      <t>ジョウゲン</t>
    </rPh>
    <rPh sb="20" eb="21">
      <t>ガク</t>
    </rPh>
    <rPh sb="22" eb="23">
      <t>エン</t>
    </rPh>
    <rPh sb="23" eb="25">
      <t>タンイ</t>
    </rPh>
    <rPh sb="26" eb="28">
      <t>ハンカク</t>
    </rPh>
    <rPh sb="28" eb="30">
      <t>スウジ</t>
    </rPh>
    <rPh sb="31" eb="33">
      <t>キサイ</t>
    </rPh>
    <phoneticPr fontId="19"/>
  </si>
  <si>
    <t>54</t>
  </si>
  <si>
    <t>宮城県</t>
  </si>
  <si>
    <r>
      <t xml:space="preserve">例：160000
</t>
    </r>
    <r>
      <rPr>
        <sz val="12"/>
        <color rgb="FFFF0000"/>
        <rFont val="メイリオ"/>
        <family val="3"/>
        <charset val="128"/>
      </rPr>
      <t>※試用期間中の月給の下限額を円単位の半角数字で記載する。</t>
    </r>
    <rPh sb="0" eb="1">
      <t>レイ</t>
    </rPh>
    <rPh sb="10" eb="14">
      <t>シヨウキカン</t>
    </rPh>
    <rPh sb="14" eb="15">
      <t>ナカ</t>
    </rPh>
    <rPh sb="16" eb="18">
      <t>ゲッキュウ</t>
    </rPh>
    <rPh sb="19" eb="21">
      <t>カゲン</t>
    </rPh>
    <rPh sb="21" eb="22">
      <t>ガク</t>
    </rPh>
    <rPh sb="23" eb="26">
      <t>エンタンイ</t>
    </rPh>
    <rPh sb="27" eb="29">
      <t>ハンカク</t>
    </rPh>
    <rPh sb="29" eb="31">
      <t>スウジ</t>
    </rPh>
    <rPh sb="32" eb="34">
      <t>キサイ</t>
    </rPh>
    <phoneticPr fontId="19"/>
  </si>
  <si>
    <t>南国市</t>
  </si>
  <si>
    <t>なんこくし</t>
  </si>
  <si>
    <t>783-8501</t>
  </si>
  <si>
    <t>南国市大そね甲2301</t>
  </si>
  <si>
    <t>71</t>
  </si>
  <si>
    <t>088-863-2111</t>
  </si>
  <si>
    <t>0889-42-2311</t>
  </si>
  <si>
    <t>商社・流通・小売</t>
  </si>
  <si>
    <t>65</t>
  </si>
  <si>
    <t>0887-38-2811</t>
  </si>
  <si>
    <r>
      <t xml:space="preserve">例：定年60歳（再雇用制度あり：65歳まで）
</t>
    </r>
    <r>
      <rPr>
        <sz val="12"/>
        <color rgb="FFFF0000"/>
        <rFont val="メイリオ"/>
        <family val="3"/>
        <charset val="128"/>
      </rPr>
      <t>※定年制度がある場合は、定年の年齢と再雇用制と、雇用延長制度についての説明を記載する。</t>
    </r>
    <rPh sb="0" eb="1">
      <t>レイ</t>
    </rPh>
    <rPh sb="2" eb="4">
      <t>テイネン</t>
    </rPh>
    <rPh sb="11" eb="13">
      <t>セイド</t>
    </rPh>
    <rPh sb="24" eb="26">
      <t>テイネン</t>
    </rPh>
    <rPh sb="26" eb="28">
      <t>セイド</t>
    </rPh>
    <rPh sb="31" eb="33">
      <t>バアイ</t>
    </rPh>
    <rPh sb="35" eb="37">
      <t>テイネン</t>
    </rPh>
    <rPh sb="38" eb="40">
      <t>ネンレイ</t>
    </rPh>
    <rPh sb="41" eb="45">
      <t>サイコヨウセイ</t>
    </rPh>
    <rPh sb="47" eb="51">
      <t>コヨウエンチョウ</t>
    </rPh>
    <rPh sb="51" eb="53">
      <t>セイド</t>
    </rPh>
    <rPh sb="58" eb="60">
      <t>セツメイ</t>
    </rPh>
    <rPh sb="61" eb="63">
      <t>キサイ</t>
    </rPh>
    <phoneticPr fontId="19"/>
  </si>
  <si>
    <t>製造職</t>
  </si>
  <si>
    <t>公益社団法人</t>
  </si>
  <si>
    <t>5</t>
  </si>
  <si>
    <t>785-0695</t>
  </si>
  <si>
    <t>おちちょう</t>
  </si>
  <si>
    <t>40</t>
  </si>
  <si>
    <t>高幡地域</t>
  </si>
  <si>
    <t>土佐市</t>
  </si>
  <si>
    <t>とさし</t>
  </si>
  <si>
    <t>781-1192</t>
  </si>
  <si>
    <t>土佐市高岡町甲2017-1</t>
  </si>
  <si>
    <t>農林水産業</t>
  </si>
  <si>
    <t>大阪府</t>
  </si>
  <si>
    <t>技術職（電気・電子系）</t>
  </si>
  <si>
    <t>一般社団法人</t>
  </si>
  <si>
    <t>13</t>
  </si>
  <si>
    <t>56</t>
  </si>
  <si>
    <t>おおかわむら</t>
  </si>
  <si>
    <t>山形県</t>
  </si>
  <si>
    <t>幡多地域</t>
  </si>
  <si>
    <t>芸西村</t>
  </si>
  <si>
    <t>こうなんし</t>
  </si>
  <si>
    <t>須崎市</t>
  </si>
  <si>
    <t>すさきし</t>
  </si>
  <si>
    <t>求人のアピールポイント</t>
    <rPh sb="0" eb="2">
      <t>キュウジン</t>
    </rPh>
    <phoneticPr fontId="19"/>
  </si>
  <si>
    <t xml:space="preserve">4:木曜日
</t>
  </si>
  <si>
    <t>785-8601</t>
  </si>
  <si>
    <t>須崎市山手町1-7</t>
  </si>
  <si>
    <t>22</t>
  </si>
  <si>
    <t>年齢制限の理由</t>
  </si>
  <si>
    <t>技術職（機械・機器系）</t>
  </si>
  <si>
    <r>
      <t>例：吾川郡いの町　　</t>
    </r>
    <r>
      <rPr>
        <b/>
        <sz val="12"/>
        <color rgb="FFFF0000"/>
        <rFont val="メイリオ"/>
        <family val="3"/>
        <charset val="128"/>
      </rPr>
      <t>※勤務地の市町村名、町村の場合は郡から記入</t>
    </r>
    <rPh sb="0" eb="1">
      <t>レイ</t>
    </rPh>
    <rPh sb="2" eb="5">
      <t>アガワグン</t>
    </rPh>
    <rPh sb="7" eb="8">
      <t>チョウ</t>
    </rPh>
    <rPh sb="11" eb="14">
      <t>キンムチ</t>
    </rPh>
    <rPh sb="15" eb="19">
      <t>シチョウソンメイ</t>
    </rPh>
    <rPh sb="20" eb="22">
      <t>チョウソン</t>
    </rPh>
    <rPh sb="23" eb="25">
      <t>バアイ</t>
    </rPh>
    <rPh sb="26" eb="27">
      <t>グン</t>
    </rPh>
    <rPh sb="29" eb="31">
      <t>キニュウ</t>
    </rPh>
    <phoneticPr fontId="19"/>
  </si>
  <si>
    <t>未経験応募可</t>
  </si>
  <si>
    <t>この求人の担当者氏名</t>
    <rPh sb="2" eb="4">
      <t>キュウジン</t>
    </rPh>
    <rPh sb="8" eb="10">
      <t>シメイ</t>
    </rPh>
    <phoneticPr fontId="19"/>
  </si>
  <si>
    <t>医療法人</t>
  </si>
  <si>
    <t>埼玉県</t>
  </si>
  <si>
    <t xml:space="preserve">3:水曜日
</t>
  </si>
  <si>
    <t>香美市</t>
  </si>
  <si>
    <t>57</t>
  </si>
  <si>
    <t>781-6201</t>
  </si>
  <si>
    <t>福島県</t>
  </si>
  <si>
    <t>7</t>
  </si>
  <si>
    <t>宿毛市</t>
  </si>
  <si>
    <t>手当に関する情報</t>
  </si>
  <si>
    <t>土佐郡大川村小松27-1</t>
  </si>
  <si>
    <t>すくもし</t>
  </si>
  <si>
    <t>技能・ノウハウの継承の観点から、特定の職種において労働者数が相当程度少ない特定の年齢層に限定し、かつ、期間の定めのない労働契約の対象として募集・採用する</t>
  </si>
  <si>
    <t>788-8686</t>
  </si>
  <si>
    <t>駐車場あり</t>
  </si>
  <si>
    <t>宿毛市桜町2-1</t>
  </si>
  <si>
    <t>定年年齢を上限として、当該上限年齢未満の労働者を期間の定めのない労働契約の対象として募集・採用する</t>
  </si>
  <si>
    <t>0880-63-1111</t>
  </si>
  <si>
    <t>運輸・交通・物流・倉庫</t>
  </si>
  <si>
    <t>日高村</t>
  </si>
  <si>
    <r>
      <t>例：228　</t>
    </r>
    <r>
      <rPr>
        <sz val="12"/>
        <color rgb="FFFF0000"/>
        <rFont val="メイリオ"/>
        <family val="3"/>
        <charset val="128"/>
      </rPr>
      <t>※想定年収の下限額を入れてください。万円単位の数値のみ。</t>
    </r>
    <rPh sb="0" eb="1">
      <t>レイ</t>
    </rPh>
    <rPh sb="12" eb="14">
      <t>カゲン</t>
    </rPh>
    <rPh sb="14" eb="15">
      <t>ガク</t>
    </rPh>
    <phoneticPr fontId="19"/>
  </si>
  <si>
    <t>やすだちょう</t>
  </si>
  <si>
    <t>68</t>
  </si>
  <si>
    <t>技術職（建築・土木・プラント・設備系）</t>
  </si>
  <si>
    <t>ひだかむら</t>
  </si>
  <si>
    <t>その他</t>
    <rPh sb="2" eb="3">
      <t>タ</t>
    </rPh>
    <phoneticPr fontId="29"/>
  </si>
  <si>
    <t>語学力を活かす</t>
  </si>
  <si>
    <t>781-6441</t>
  </si>
  <si>
    <t>佐賀県</t>
  </si>
  <si>
    <t>学校法人</t>
  </si>
  <si>
    <t>佐川町</t>
  </si>
  <si>
    <t>58</t>
  </si>
  <si>
    <t>年間休日100日以上</t>
  </si>
  <si>
    <t>幡多郡大月町弘見2230</t>
  </si>
  <si>
    <t>茨城県</t>
  </si>
  <si>
    <t>8</t>
  </si>
  <si>
    <t>土佐清水市</t>
  </si>
  <si>
    <t>とさしみずし</t>
  </si>
  <si>
    <t>郵便番号(7桁)</t>
  </si>
  <si>
    <t>787-0392</t>
  </si>
  <si>
    <t>◆募集要件</t>
    <rPh sb="1" eb="5">
      <t>ボシュウヨウケン</t>
    </rPh>
    <phoneticPr fontId="19"/>
  </si>
  <si>
    <t>土佐清水市天神町11-2</t>
  </si>
  <si>
    <t>マスコミ・広告・デザイン</t>
  </si>
  <si>
    <t>69</t>
  </si>
  <si>
    <r>
      <t xml:space="preserve">例：大卒以上
</t>
    </r>
    <r>
      <rPr>
        <b/>
        <sz val="12"/>
        <color rgb="FFFF0000"/>
        <rFont val="メイリオ"/>
        <family val="3"/>
        <charset val="128"/>
      </rPr>
      <t>※不問の場合は、「不問」と記載。</t>
    </r>
    <rPh sb="0" eb="1">
      <t>レイ</t>
    </rPh>
    <rPh sb="2" eb="4">
      <t>ダイソツ</t>
    </rPh>
    <rPh sb="4" eb="6">
      <t>イジョウ</t>
    </rPh>
    <rPh sb="8" eb="10">
      <t>フモン</t>
    </rPh>
    <rPh sb="11" eb="13">
      <t>バアイ</t>
    </rPh>
    <rPh sb="16" eb="18">
      <t>フモン</t>
    </rPh>
    <rPh sb="20" eb="22">
      <t>キサイ</t>
    </rPh>
    <phoneticPr fontId="19"/>
  </si>
  <si>
    <t>　管理職（候補）募集</t>
  </si>
  <si>
    <t>採用担当者(TEL番号)</t>
  </si>
  <si>
    <t>資格取得支援制度あり</t>
  </si>
  <si>
    <t>個人事業</t>
  </si>
  <si>
    <t>高岡郡日高村本郷61-1</t>
  </si>
  <si>
    <t>59</t>
  </si>
  <si>
    <t>42</t>
  </si>
  <si>
    <t>栃木県</t>
  </si>
  <si>
    <t>香南市</t>
  </si>
  <si>
    <t>四万十市</t>
  </si>
  <si>
    <t>しまんとし</t>
  </si>
  <si>
    <t>非該当</t>
    <rPh sb="0" eb="3">
      <t>ヒガイトウ</t>
    </rPh>
    <phoneticPr fontId="29"/>
  </si>
  <si>
    <t>四万十市中村大橋通4-10</t>
  </si>
  <si>
    <t>三重県</t>
  </si>
  <si>
    <t>70</t>
  </si>
  <si>
    <t>中土佐町</t>
  </si>
  <si>
    <t>技術職（IT・通信・WEB系）</t>
  </si>
  <si>
    <t>16</t>
  </si>
  <si>
    <t>転勤なし</t>
  </si>
  <si>
    <t>0887-33-2111</t>
  </si>
  <si>
    <t>60</t>
  </si>
  <si>
    <t>群馬県</t>
  </si>
  <si>
    <t>10</t>
  </si>
  <si>
    <t>781-5292</t>
  </si>
  <si>
    <t>香南市野市町西野2706</t>
  </si>
  <si>
    <t>0887-56-0511</t>
  </si>
  <si>
    <t>公的機関</t>
  </si>
  <si>
    <t>クリエイティブ（メディア・デザイン）</t>
  </si>
  <si>
    <t>かみし</t>
  </si>
  <si>
    <t>2号</t>
    <rPh sb="1" eb="2">
      <t>ゴウ</t>
    </rPh>
    <phoneticPr fontId="30"/>
  </si>
  <si>
    <t>782-8501</t>
  </si>
  <si>
    <t>香美市土佐山田町宝町1-2-1</t>
  </si>
  <si>
    <t>石川県</t>
  </si>
  <si>
    <t>　語学力を活かす</t>
  </si>
  <si>
    <t>長岡郡本山町本山504</t>
  </si>
  <si>
    <r>
      <t>例：2021/5/31　</t>
    </r>
    <r>
      <rPr>
        <b/>
        <sz val="12"/>
        <color rgb="FFFF0000"/>
        <rFont val="メイリオ"/>
        <family val="3"/>
        <charset val="128"/>
      </rPr>
      <t>※募集開始日から6か月以内で設定してください。</t>
    </r>
    <rPh sb="0" eb="1">
      <t>レイ</t>
    </rPh>
    <rPh sb="13" eb="18">
      <t>ボシュウカイシビ</t>
    </rPh>
    <rPh sb="22" eb="23">
      <t>ゲツ</t>
    </rPh>
    <rPh sb="23" eb="25">
      <t>イナイ</t>
    </rPh>
    <rPh sb="26" eb="28">
      <t>セッテイ</t>
    </rPh>
    <phoneticPr fontId="19"/>
  </si>
  <si>
    <t>0887-53-3111</t>
  </si>
  <si>
    <t>72</t>
  </si>
  <si>
    <t>781-6410</t>
  </si>
  <si>
    <t>専門職（士業・金融・不動産）</t>
  </si>
  <si>
    <r>
      <t xml:space="preserve">例：
【基本給】17万円～21万円　※基本給は経験を考慮して決定します。
【職務手当】27,000円～33,000円　※時間外手当の有無に関わらず固定残業代（20時間分）として支給するものです。20時間を超える時間外勤務が発生した場合は、超過分を法定どおり計算し追加で支給します。
【昇給】年1回（前年度実績　1,000円～3,000円）　
【賞与】年2回（前年度実績　3か月/年）
</t>
    </r>
    <r>
      <rPr>
        <sz val="12"/>
        <color rgb="FFFF0000"/>
        <rFont val="メイリオ"/>
        <family val="3"/>
        <charset val="128"/>
      </rPr>
      <t>※基本給と手当は分けて記載する。昇給・賞与係数は可能な限り前年度実績を記載する。年齢等に対応したモデル年収も記載可。
※職務手当等が固定残業代として支給される場合は、相当する時間とその時間を超えた場合についての説明を記載する。</t>
    </r>
    <r>
      <rPr>
        <sz val="12"/>
        <color theme="1"/>
        <rFont val="メイリオ"/>
        <family val="3"/>
        <charset val="128"/>
      </rPr>
      <t xml:space="preserve">
</t>
    </r>
    <rPh sb="38" eb="40">
      <t>ショクム</t>
    </rPh>
    <rPh sb="40" eb="42">
      <t>テアテ</t>
    </rPh>
    <rPh sb="49" eb="50">
      <t>エン</t>
    </rPh>
    <rPh sb="57" eb="58">
      <t>エン</t>
    </rPh>
    <rPh sb="60" eb="63">
      <t>ジカンガイ</t>
    </rPh>
    <rPh sb="63" eb="65">
      <t>テアテ</t>
    </rPh>
    <rPh sb="66" eb="68">
      <t>ウム</t>
    </rPh>
    <rPh sb="69" eb="70">
      <t>カカ</t>
    </rPh>
    <rPh sb="73" eb="75">
      <t>コテイ</t>
    </rPh>
    <rPh sb="75" eb="78">
      <t>ザンギョウダイ</t>
    </rPh>
    <rPh sb="81" eb="84">
      <t>ジカンブン</t>
    </rPh>
    <rPh sb="88" eb="90">
      <t>シキュウ</t>
    </rPh>
    <rPh sb="99" eb="101">
      <t>ジカン</t>
    </rPh>
    <rPh sb="102" eb="103">
      <t>コ</t>
    </rPh>
    <rPh sb="105" eb="108">
      <t>ジカンガイ</t>
    </rPh>
    <rPh sb="108" eb="110">
      <t>キンム</t>
    </rPh>
    <rPh sb="111" eb="113">
      <t>ハッセイ</t>
    </rPh>
    <rPh sb="115" eb="117">
      <t>バアイ</t>
    </rPh>
    <rPh sb="119" eb="121">
      <t>チョウカ</t>
    </rPh>
    <rPh sb="121" eb="122">
      <t>ブン</t>
    </rPh>
    <rPh sb="123" eb="125">
      <t>ホウテイ</t>
    </rPh>
    <rPh sb="128" eb="130">
      <t>ケイサン</t>
    </rPh>
    <rPh sb="131" eb="133">
      <t>ツイカ</t>
    </rPh>
    <rPh sb="134" eb="136">
      <t>シキュウ</t>
    </rPh>
    <rPh sb="149" eb="152">
      <t>ゼンネンド</t>
    </rPh>
    <rPh sb="152" eb="154">
      <t>ジッセキ</t>
    </rPh>
    <rPh sb="160" eb="161">
      <t>エン</t>
    </rPh>
    <rPh sb="167" eb="168">
      <t>エン</t>
    </rPh>
    <rPh sb="175" eb="176">
      <t>ネン</t>
    </rPh>
    <rPh sb="177" eb="178">
      <t>カイ</t>
    </rPh>
    <rPh sb="179" eb="182">
      <t>ゼンネンド</t>
    </rPh>
    <rPh sb="182" eb="184">
      <t>ジッセキ</t>
    </rPh>
    <rPh sb="187" eb="188">
      <t>ゲツ</t>
    </rPh>
    <rPh sb="189" eb="190">
      <t>ネン</t>
    </rPh>
    <rPh sb="193" eb="195">
      <t>キホン</t>
    </rPh>
    <rPh sb="195" eb="196">
      <t>キュウ</t>
    </rPh>
    <rPh sb="197" eb="199">
      <t>テアテ</t>
    </rPh>
    <rPh sb="200" eb="201">
      <t>ワ</t>
    </rPh>
    <rPh sb="203" eb="205">
      <t>キサイ</t>
    </rPh>
    <rPh sb="216" eb="218">
      <t>カノウ</t>
    </rPh>
    <rPh sb="219" eb="220">
      <t>カギ</t>
    </rPh>
    <rPh sb="221" eb="224">
      <t>ゼンネンド</t>
    </rPh>
    <rPh sb="224" eb="226">
      <t>ジッセキ</t>
    </rPh>
    <rPh sb="227" eb="229">
      <t>キサイ</t>
    </rPh>
    <rPh sb="232" eb="234">
      <t>ネンレイ</t>
    </rPh>
    <rPh sb="234" eb="235">
      <t>ナド</t>
    </rPh>
    <rPh sb="236" eb="238">
      <t>タイオウ</t>
    </rPh>
    <rPh sb="246" eb="248">
      <t>キサイ</t>
    </rPh>
    <rPh sb="248" eb="249">
      <t>カ</t>
    </rPh>
    <rPh sb="252" eb="254">
      <t>ショクム</t>
    </rPh>
    <rPh sb="254" eb="256">
      <t>テアテ</t>
    </rPh>
    <rPh sb="256" eb="257">
      <t>ナド</t>
    </rPh>
    <rPh sb="258" eb="260">
      <t>コテイ</t>
    </rPh>
    <rPh sb="260" eb="262">
      <t>ザンギョウ</t>
    </rPh>
    <rPh sb="284" eb="286">
      <t>ジカン</t>
    </rPh>
    <rPh sb="287" eb="288">
      <t>コ</t>
    </rPh>
    <rPh sb="290" eb="292">
      <t>バアイ</t>
    </rPh>
    <rPh sb="297" eb="299">
      <t>セツメイ</t>
    </rPh>
    <rPh sb="300" eb="302">
      <t>キサイ</t>
    </rPh>
    <phoneticPr fontId="19"/>
  </si>
  <si>
    <t>土日休み</t>
  </si>
  <si>
    <t>千葉県</t>
  </si>
  <si>
    <t>12</t>
  </si>
  <si>
    <t>781-7414</t>
  </si>
  <si>
    <t>月給(下限)　円単位※</t>
  </si>
  <si>
    <t>※裁量労働制　特記事項※
　1:有 の場合必須</t>
    <rPh sb="21" eb="23">
      <t>ヒッス</t>
    </rPh>
    <phoneticPr fontId="19"/>
  </si>
  <si>
    <t>安芸郡東洋町大字生見758-3</t>
  </si>
  <si>
    <t>試用期間中月給(上限) 円単位</t>
    <rPh sb="0" eb="2">
      <t>シヨウ</t>
    </rPh>
    <rPh sb="2" eb="4">
      <t>キカン</t>
    </rPh>
    <phoneticPr fontId="19"/>
  </si>
  <si>
    <t>0887-29-3111</t>
  </si>
  <si>
    <t>農業従事者</t>
  </si>
  <si>
    <t>786-8501</t>
  </si>
  <si>
    <t>奈半利町</t>
  </si>
  <si>
    <t>781-6402</t>
  </si>
  <si>
    <t>0887-38-6711</t>
  </si>
  <si>
    <t>求める学歴</t>
    <rPh sb="0" eb="1">
      <t>モト</t>
    </rPh>
    <phoneticPr fontId="19"/>
  </si>
  <si>
    <t>0887-38-4011</t>
  </si>
  <si>
    <t>※不問の場合は記載せず、必要な資格がある場合のみ、具体的に記載する。</t>
    <rPh sb="12" eb="14">
      <t>ヒツヨウ</t>
    </rPh>
    <rPh sb="15" eb="17">
      <t>シカク</t>
    </rPh>
    <phoneticPr fontId="19"/>
  </si>
  <si>
    <t>林業従事者</t>
  </si>
  <si>
    <t>退職金制度あり</t>
  </si>
  <si>
    <t>神奈川県</t>
  </si>
  <si>
    <t>仁淀川町</t>
  </si>
  <si>
    <t>14</t>
  </si>
  <si>
    <t>高岡郡津野町永野471-1</t>
  </si>
  <si>
    <t>田野町</t>
  </si>
  <si>
    <t>たのちょう</t>
  </si>
  <si>
    <t>安芸郡田野町1828-5</t>
  </si>
  <si>
    <t>漁業従事者</t>
  </si>
  <si>
    <t>781-2192</t>
  </si>
  <si>
    <t>社宅・家賃補助あり</t>
  </si>
  <si>
    <t>新潟県</t>
  </si>
  <si>
    <t>大川村</t>
  </si>
  <si>
    <t>15</t>
  </si>
  <si>
    <t>3号のニ</t>
    <rPh sb="1" eb="2">
      <t>ゴウ</t>
    </rPh>
    <phoneticPr fontId="30"/>
  </si>
  <si>
    <t>781-6421</t>
  </si>
  <si>
    <t>徳島県</t>
  </si>
  <si>
    <t>嶺北地域</t>
    <rPh sb="0" eb="2">
      <t>レイホク</t>
    </rPh>
    <phoneticPr fontId="29"/>
  </si>
  <si>
    <t>医療・福祉・教育職</t>
  </si>
  <si>
    <t>富山県</t>
  </si>
  <si>
    <r>
      <t>例：4-1-32　　</t>
    </r>
    <r>
      <rPr>
        <b/>
        <sz val="12"/>
        <color rgb="FFFF0000"/>
        <rFont val="メイリオ"/>
        <family val="3"/>
        <charset val="128"/>
      </rPr>
      <t>※勤務地の番地</t>
    </r>
    <r>
      <rPr>
        <sz val="12"/>
        <rFont val="メイリオ"/>
        <family val="3"/>
        <charset val="128"/>
      </rPr>
      <t>　半角ハイフンで入力</t>
    </r>
    <rPh sb="0" eb="1">
      <t>レイ</t>
    </rPh>
    <rPh sb="11" eb="14">
      <t>キンムチ</t>
    </rPh>
    <rPh sb="15" eb="17">
      <t>バンチ</t>
    </rPh>
    <rPh sb="18" eb="20">
      <t>ハンカク</t>
    </rPh>
    <rPh sb="25" eb="27">
      <t>ニュウリョク</t>
    </rPh>
    <phoneticPr fontId="19"/>
  </si>
  <si>
    <t>裁量労働制の有無</t>
  </si>
  <si>
    <t>0880-73-1181</t>
  </si>
  <si>
    <t>きたがわむら</t>
  </si>
  <si>
    <t>安芸郡北川村野友甲1530</t>
  </si>
  <si>
    <r>
      <rPr>
        <sz val="12"/>
        <rFont val="メイリオ"/>
        <family val="3"/>
        <charset val="128"/>
      </rPr>
      <t xml:space="preserve">例：経験不問◆土日祝日休◆高知県の魅力を県外に向けて発信し、ＵＩターン希望者をサポートする仕事です。
</t>
    </r>
    <r>
      <rPr>
        <sz val="12"/>
        <color rgb="FFFF0000"/>
        <rFont val="メイリオ"/>
        <family val="3"/>
        <charset val="128"/>
      </rPr>
      <t>※公開時には文頭に【求人固有の職種名】が入ります。文字数制限はありませんが、50～60文字程度がきれいに表示されます。</t>
    </r>
    <rPh sb="0" eb="1">
      <t>レイ</t>
    </rPh>
    <rPh sb="2" eb="4">
      <t>ケイケン</t>
    </rPh>
    <rPh sb="4" eb="6">
      <t>フモン</t>
    </rPh>
    <rPh sb="7" eb="9">
      <t>ドニチ</t>
    </rPh>
    <rPh sb="9" eb="11">
      <t>シュクジツ</t>
    </rPh>
    <rPh sb="11" eb="12">
      <t>ヤス</t>
    </rPh>
    <rPh sb="52" eb="55">
      <t>コウカイジ</t>
    </rPh>
    <rPh sb="57" eb="58">
      <t>ブン</t>
    </rPh>
    <rPh sb="58" eb="59">
      <t>アタマ</t>
    </rPh>
    <rPh sb="61" eb="63">
      <t>キュウジン</t>
    </rPh>
    <rPh sb="63" eb="65">
      <t>コユウ</t>
    </rPh>
    <rPh sb="66" eb="69">
      <t>ショクシュメイ</t>
    </rPh>
    <rPh sb="71" eb="72">
      <t>ハイ</t>
    </rPh>
    <rPh sb="76" eb="79">
      <t>モジスウ</t>
    </rPh>
    <rPh sb="79" eb="81">
      <t>セイゲン</t>
    </rPh>
    <rPh sb="103" eb="105">
      <t>ヒョウジ</t>
    </rPh>
    <phoneticPr fontId="19"/>
  </si>
  <si>
    <t>0887-32-1212</t>
  </si>
  <si>
    <t>41</t>
  </si>
  <si>
    <t>試用期間詳細</t>
  </si>
  <si>
    <t>17</t>
  </si>
  <si>
    <t>安芸郡馬路村馬路443</t>
  </si>
  <si>
    <t>※年齢の下限制限がある場合は必須（例外事由2号、及び3号のロ、ハ、ニ）</t>
    <rPh sb="1" eb="3">
      <t>ネンレイ</t>
    </rPh>
    <rPh sb="4" eb="6">
      <t>カゲン</t>
    </rPh>
    <rPh sb="6" eb="8">
      <t>セイゲン</t>
    </rPh>
    <rPh sb="17" eb="19">
      <t>レイガイ</t>
    </rPh>
    <rPh sb="19" eb="21">
      <t>ジユウ</t>
    </rPh>
    <rPh sb="22" eb="23">
      <t>ゴウ</t>
    </rPh>
    <rPh sb="24" eb="25">
      <t>オヨ</t>
    </rPh>
    <rPh sb="27" eb="28">
      <t>ゴウ</t>
    </rPh>
    <phoneticPr fontId="19"/>
  </si>
  <si>
    <t>月給(下限)　円単位</t>
  </si>
  <si>
    <t>福井県</t>
  </si>
  <si>
    <t>梼原町</t>
  </si>
  <si>
    <t>18</t>
  </si>
  <si>
    <t>げいせいむら</t>
  </si>
  <si>
    <t>781-5792</t>
  </si>
  <si>
    <t>安芸郡芸西村和食甲1262</t>
  </si>
  <si>
    <t>長野県</t>
  </si>
  <si>
    <t>19</t>
  </si>
  <si>
    <t>担当者(部署・役職)</t>
  </si>
  <si>
    <t>本山町</t>
  </si>
  <si>
    <t>見出し(キャッチコピー)</t>
  </si>
  <si>
    <t>781-3692</t>
  </si>
  <si>
    <t>0887-76-2113</t>
  </si>
  <si>
    <t>　例外事由 2号
　（法令）</t>
  </si>
  <si>
    <t>例：39804　　※勤務地の市町村コード
コードは以下サイトから検索
http://www.soumu.go.jp/denshijiti/code.html</t>
    <rPh sb="0" eb="1">
      <t>レイ</t>
    </rPh>
    <rPh sb="10" eb="13">
      <t>キンムチ</t>
    </rPh>
    <rPh sb="14" eb="17">
      <t>シチョウソン</t>
    </rPh>
    <phoneticPr fontId="19"/>
  </si>
  <si>
    <t>789-0392</t>
  </si>
  <si>
    <t>0887-72-0450</t>
  </si>
  <si>
    <t>岐阜県</t>
  </si>
  <si>
    <t>21</t>
  </si>
  <si>
    <t>とさちょう</t>
  </si>
  <si>
    <t>781-3492</t>
  </si>
  <si>
    <t>土佐郡土佐町土居194</t>
  </si>
  <si>
    <t>787-0892</t>
  </si>
  <si>
    <t>781-3703</t>
  </si>
  <si>
    <r>
      <t>※項目ごとにプルダウン選択</t>
    </r>
    <r>
      <rPr>
        <sz val="12"/>
        <rFont val="メイリオ"/>
        <family val="3"/>
        <charset val="128"/>
      </rPr>
      <t xml:space="preserve">　　
該当するものに 1    </t>
    </r>
    <rPh sb="1" eb="3">
      <t>コウモク</t>
    </rPh>
    <phoneticPr fontId="19"/>
  </si>
  <si>
    <t>0887-84-2211</t>
  </si>
  <si>
    <t>※この求人のご担当者のメールアドレスを記載する。</t>
  </si>
  <si>
    <t>休日休暇(曜日)</t>
    <rPh sb="2" eb="4">
      <t>キュウカ</t>
    </rPh>
    <phoneticPr fontId="19"/>
  </si>
  <si>
    <t>愛知県</t>
  </si>
  <si>
    <t>によどがわちょう</t>
  </si>
  <si>
    <t>大分県</t>
  </si>
  <si>
    <t>求める経験</t>
    <rPh sb="0" eb="1">
      <t>モト</t>
    </rPh>
    <phoneticPr fontId="19"/>
  </si>
  <si>
    <t>23</t>
  </si>
  <si>
    <t>くろしおちょう</t>
  </si>
  <si>
    <t>いのちょう</t>
  </si>
  <si>
    <t>吾川郡いの町1700-1</t>
  </si>
  <si>
    <t>24</t>
  </si>
  <si>
    <t>三原村</t>
  </si>
  <si>
    <t>記入例・備考</t>
    <rPh sb="0" eb="2">
      <t>キニュウ</t>
    </rPh>
    <rPh sb="2" eb="3">
      <t>レイ</t>
    </rPh>
    <rPh sb="4" eb="6">
      <t>ビコウ</t>
    </rPh>
    <phoneticPr fontId="19"/>
  </si>
  <si>
    <t>例：031（会社の管理職員の場合）　半角数字3桁で入力
コードは以下サイトから検索
https://www.jil.go.jp/institute/seika/shokugyo/index.html</t>
    <rPh sb="0" eb="1">
      <t>レイ</t>
    </rPh>
    <rPh sb="6" eb="8">
      <t>カイシャ</t>
    </rPh>
    <rPh sb="9" eb="11">
      <t>カンリ</t>
    </rPh>
    <rPh sb="11" eb="13">
      <t>ショクイン</t>
    </rPh>
    <rPh sb="14" eb="16">
      <t>バアイ</t>
    </rPh>
    <rPh sb="18" eb="22">
      <t>ハンカクスウジ</t>
    </rPh>
    <rPh sb="23" eb="24">
      <t>ケタ</t>
    </rPh>
    <rPh sb="25" eb="27">
      <t>ニュウリョク</t>
    </rPh>
    <rPh sb="32" eb="34">
      <t>イカ</t>
    </rPh>
    <rPh sb="39" eb="41">
      <t>ケンサク</t>
    </rPh>
    <phoneticPr fontId="19"/>
  </si>
  <si>
    <t>781-1592</t>
  </si>
  <si>
    <t>0889-35-0111</t>
  </si>
  <si>
    <t>滋賀県</t>
  </si>
  <si>
    <t>789-1301</t>
  </si>
  <si>
    <t>高岡郡中土佐町久礼6602-2</t>
  </si>
  <si>
    <t>0889-52-2211</t>
  </si>
  <si>
    <t>京都府</t>
  </si>
  <si>
    <t>なし</t>
  </si>
  <si>
    <r>
      <t xml:space="preserve">例：160.50（月収の場合）　8.00（日給の場合）
</t>
    </r>
    <r>
      <rPr>
        <sz val="12"/>
        <color rgb="FFFF0000"/>
        <rFont val="メイリオ"/>
        <family val="3"/>
        <charset val="128"/>
      </rPr>
      <t>※始業時刻から終業時刻までの時間から休憩時間を除いたもので、使用者が就業規則などで定めている労働時間。小数点以下2桁まで表記。</t>
    </r>
    <rPh sb="0" eb="1">
      <t>レイ</t>
    </rPh>
    <phoneticPr fontId="19"/>
  </si>
  <si>
    <t>26</t>
  </si>
  <si>
    <t>高岡郡佐川町甲1650-2</t>
  </si>
  <si>
    <t>0889-22-7700</t>
  </si>
  <si>
    <t>27</t>
  </si>
  <si>
    <t>越知町</t>
  </si>
  <si>
    <t>※勤務日　終業時間※
　9:その他 の場合必須</t>
    <rPh sb="21" eb="23">
      <t>ヒッス</t>
    </rPh>
    <phoneticPr fontId="19"/>
  </si>
  <si>
    <t>試用期間中月給(上限) 円単位※</t>
    <rPh sb="0" eb="2">
      <t>シヨウ</t>
    </rPh>
    <rPh sb="2" eb="4">
      <t>キカン</t>
    </rPh>
    <phoneticPr fontId="19"/>
  </si>
  <si>
    <t>幡多郡三原村来栖野346</t>
  </si>
  <si>
    <t>781-1301</t>
  </si>
  <si>
    <t>高岡郡越知町越知甲1970</t>
  </si>
  <si>
    <t>0889-26-1111</t>
  </si>
  <si>
    <t>45</t>
  </si>
  <si>
    <t>長期勤続によるキャリア形成を図る観点から、若年者等を期間の定めのない労働契約の対象として募集・採用する</t>
  </si>
  <si>
    <t>兵庫県</t>
  </si>
  <si>
    <t>ゆすはらちょう</t>
  </si>
  <si>
    <t>　資格取得支援制度あり</t>
  </si>
  <si>
    <t>高岡郡梼原町梼原1444-1</t>
  </si>
  <si>
    <t>奈良県</t>
  </si>
  <si>
    <t>29</t>
  </si>
  <si>
    <t>年齢制限種別</t>
    <rPh sb="0" eb="4">
      <t>ネンレイセイゲン</t>
    </rPh>
    <rPh sb="4" eb="6">
      <t>シュベツ</t>
    </rPh>
    <phoneticPr fontId="19"/>
  </si>
  <si>
    <t>※勤務日　始業時間※
　9:その他 の場合必須</t>
    <rPh sb="21" eb="23">
      <t>ヒッス</t>
    </rPh>
    <phoneticPr fontId="19"/>
  </si>
  <si>
    <t>781-2194</t>
  </si>
  <si>
    <t>0889-24-5111</t>
  </si>
  <si>
    <t>和歌山県</t>
  </si>
  <si>
    <t>30</t>
  </si>
  <si>
    <t>岡山県</t>
  </si>
  <si>
    <t>香川県</t>
  </si>
  <si>
    <t>津野町</t>
  </si>
  <si>
    <t>つのちょう</t>
  </si>
  <si>
    <t>43</t>
  </si>
  <si>
    <t>785-0201</t>
  </si>
  <si>
    <t>勤務地(丁目-番地・半角)※</t>
  </si>
  <si>
    <t>鳥取県</t>
  </si>
  <si>
    <t>31</t>
  </si>
  <si>
    <t>四万十町</t>
  </si>
  <si>
    <t>しまんとちょう</t>
  </si>
  <si>
    <t>長崎県</t>
  </si>
  <si>
    <t>高岡郡四万十町琴平町16-17</t>
  </si>
  <si>
    <t>島根県</t>
  </si>
  <si>
    <t>大月町</t>
  </si>
  <si>
    <t>おおつきちょう</t>
  </si>
  <si>
    <t xml:space="preserve">5:金曜日
</t>
  </si>
  <si>
    <t>788-0302</t>
  </si>
  <si>
    <t>33</t>
  </si>
  <si>
    <t>みはらむら</t>
  </si>
  <si>
    <r>
      <t>例：420　</t>
    </r>
    <r>
      <rPr>
        <sz val="12"/>
        <color rgb="FFFF0000"/>
        <rFont val="メイリオ"/>
        <family val="3"/>
        <charset val="128"/>
      </rPr>
      <t>※想定年収の上限額を入れてください。万円単位の数値のみ。</t>
    </r>
    <rPh sb="0" eb="1">
      <t>レイ</t>
    </rPh>
    <rPh sb="7" eb="9">
      <t>ソウテイ</t>
    </rPh>
    <rPh sb="9" eb="11">
      <t>ネンシュウ</t>
    </rPh>
    <rPh sb="12" eb="14">
      <t>ジョウゲン</t>
    </rPh>
    <rPh sb="14" eb="15">
      <t>ガク</t>
    </rPh>
    <rPh sb="16" eb="17">
      <t>イ</t>
    </rPh>
    <rPh sb="24" eb="26">
      <t>マンエン</t>
    </rPh>
    <rPh sb="26" eb="28">
      <t>タンイ</t>
    </rPh>
    <rPh sb="29" eb="31">
      <t>スウチ</t>
    </rPh>
    <phoneticPr fontId="19"/>
  </si>
  <si>
    <t>広島県</t>
  </si>
  <si>
    <t>黒潮町</t>
  </si>
  <si>
    <t>789-1992</t>
  </si>
  <si>
    <t>所定労働時間</t>
  </si>
  <si>
    <t>幡多郡黒潮町入野5893</t>
  </si>
  <si>
    <t>山口県</t>
  </si>
  <si>
    <t>転勤</t>
    <rPh sb="0" eb="2">
      <t>テンキン</t>
    </rPh>
    <phoneticPr fontId="19"/>
  </si>
  <si>
    <t>県外</t>
    <rPh sb="0" eb="2">
      <t>ケンガイ</t>
    </rPh>
    <phoneticPr fontId="29"/>
  </si>
  <si>
    <t>36</t>
  </si>
  <si>
    <t>37</t>
  </si>
  <si>
    <t>愛媛県</t>
  </si>
  <si>
    <t>38</t>
  </si>
  <si>
    <t>福岡県</t>
  </si>
  <si>
    <t>年齢制限の有無</t>
  </si>
  <si>
    <t>熊本県</t>
  </si>
  <si>
    <t xml:space="preserve">7:日曜日
</t>
  </si>
  <si>
    <t>宮崎県</t>
  </si>
  <si>
    <t>例：総務企画担当、法人営業、製造オペレータ　等</t>
    <rPh sb="0" eb="1">
      <t>レイ</t>
    </rPh>
    <rPh sb="2" eb="4">
      <t>ソウム</t>
    </rPh>
    <rPh sb="4" eb="6">
      <t>キカク</t>
    </rPh>
    <rPh sb="6" eb="8">
      <t>タントウ</t>
    </rPh>
    <rPh sb="9" eb="11">
      <t>ホウジン</t>
    </rPh>
    <rPh sb="11" eb="13">
      <t>エイギョウ</t>
    </rPh>
    <rPh sb="14" eb="16">
      <t>セイゾウ</t>
    </rPh>
    <rPh sb="22" eb="23">
      <t>ナド</t>
    </rPh>
    <phoneticPr fontId="19"/>
  </si>
  <si>
    <t>鹿児島県</t>
  </si>
  <si>
    <t>46</t>
  </si>
  <si>
    <t>47</t>
  </si>
  <si>
    <t>募集職種</t>
    <rPh sb="0" eb="2">
      <t>ボシュウ</t>
    </rPh>
    <phoneticPr fontId="19"/>
  </si>
  <si>
    <t>高知県移住促進・人材確保センター</t>
    <rPh sb="3" eb="7">
      <t>イジュウソクシン</t>
    </rPh>
    <rPh sb="8" eb="10">
      <t>ジンザイ</t>
    </rPh>
    <rPh sb="10" eb="12">
      <t>カクホ</t>
    </rPh>
    <phoneticPr fontId="19"/>
  </si>
  <si>
    <t>※プルダウン選択</t>
  </si>
  <si>
    <t>※プルダウン選択　</t>
    <rPh sb="6" eb="8">
      <t>センタク</t>
    </rPh>
    <phoneticPr fontId="19"/>
  </si>
  <si>
    <r>
      <rPr>
        <sz val="12"/>
        <rFont val="メイリオ"/>
        <family val="3"/>
        <charset val="128"/>
      </rPr>
      <t xml:space="preserve">例：12:00
</t>
    </r>
    <r>
      <rPr>
        <sz val="12"/>
        <color rgb="FFFF0000"/>
        <rFont val="メイリオ"/>
        <family val="3"/>
        <charset val="128"/>
      </rPr>
      <t>※勤務日（曜日）で９：その他を選択した場合、その日の終業時間を記載する。</t>
    </r>
    <rPh sb="32" eb="33">
      <t>ヒ</t>
    </rPh>
    <rPh sb="34" eb="36">
      <t>シュウギョウ</t>
    </rPh>
    <rPh sb="36" eb="38">
      <t>ジカン</t>
    </rPh>
    <rPh sb="39" eb="41">
      <t>キサイ</t>
    </rPh>
    <phoneticPr fontId="19"/>
  </si>
  <si>
    <t>例：事業拡大のための増員、定年退職者の補充、欠員の補充　など</t>
    <rPh sb="0" eb="1">
      <t>レイ</t>
    </rPh>
    <rPh sb="2" eb="4">
      <t>ジギョウ</t>
    </rPh>
    <rPh sb="4" eb="6">
      <t>カクダイ</t>
    </rPh>
    <rPh sb="10" eb="12">
      <t>ゾウイン</t>
    </rPh>
    <rPh sb="13" eb="18">
      <t>テイネンタイショクシャ</t>
    </rPh>
    <rPh sb="19" eb="21">
      <t>ホジュウ</t>
    </rPh>
    <rPh sb="22" eb="24">
      <t>ケツイン</t>
    </rPh>
    <rPh sb="25" eb="27">
      <t>ホジュウ</t>
    </rPh>
    <phoneticPr fontId="19"/>
  </si>
  <si>
    <t>定年制度</t>
    <rPh sb="2" eb="4">
      <t>セイド</t>
    </rPh>
    <phoneticPr fontId="19"/>
  </si>
  <si>
    <t>※この求人のご担当者の配属部署と役職を記載する。</t>
    <rPh sb="11" eb="13">
      <t>ハイゾク</t>
    </rPh>
    <rPh sb="13" eb="15">
      <t>ブショ</t>
    </rPh>
    <rPh sb="16" eb="18">
      <t>ヤクショク</t>
    </rPh>
    <phoneticPr fontId="19"/>
  </si>
  <si>
    <t>募集人数</t>
    <rPh sb="0" eb="2">
      <t>ボシュウ</t>
    </rPh>
    <phoneticPr fontId="19"/>
  </si>
  <si>
    <t>△</t>
  </si>
  <si>
    <r>
      <t xml:space="preserve">例：日常会話レベル　TOEICスコア700以上
</t>
    </r>
    <r>
      <rPr>
        <sz val="12"/>
        <color rgb="FFFF0000"/>
        <rFont val="メイリオ"/>
        <family val="3"/>
        <charset val="128"/>
      </rPr>
      <t>※不問の場合は記載せず、求める英語スキルがある場合のみ、具体的に記載する。</t>
    </r>
    <rPh sb="0" eb="1">
      <t>レイ</t>
    </rPh>
    <rPh sb="2" eb="4">
      <t>ニチジョウ</t>
    </rPh>
    <rPh sb="4" eb="6">
      <t>カイワ</t>
    </rPh>
    <rPh sb="21" eb="23">
      <t>イジョウ</t>
    </rPh>
    <rPh sb="25" eb="27">
      <t>フモン</t>
    </rPh>
    <rPh sb="28" eb="30">
      <t>バアイ</t>
    </rPh>
    <rPh sb="31" eb="33">
      <t>キサイ</t>
    </rPh>
    <rPh sb="36" eb="37">
      <t>モト</t>
    </rPh>
    <rPh sb="39" eb="41">
      <t>エイゴ</t>
    </rPh>
    <rPh sb="47" eb="49">
      <t>バアイ</t>
    </rPh>
    <rPh sb="52" eb="55">
      <t>グタイテキ</t>
    </rPh>
    <rPh sb="56" eb="58">
      <t>キサイ</t>
    </rPh>
    <phoneticPr fontId="19"/>
  </si>
  <si>
    <t>◆勤務条件</t>
    <rPh sb="1" eb="3">
      <t>キンム</t>
    </rPh>
    <rPh sb="3" eb="5">
      <t>ジョウケン</t>
    </rPh>
    <phoneticPr fontId="19"/>
  </si>
  <si>
    <r>
      <t>例：こうち勤労センタービル　　</t>
    </r>
    <r>
      <rPr>
        <b/>
        <sz val="12"/>
        <color rgb="FFFF0000"/>
        <rFont val="メイリオ"/>
        <family val="3"/>
        <charset val="128"/>
      </rPr>
      <t>※勤務地の建物名</t>
    </r>
    <rPh sb="0" eb="1">
      <t>レイ</t>
    </rPh>
    <rPh sb="5" eb="7">
      <t>キンロウ</t>
    </rPh>
    <rPh sb="16" eb="19">
      <t>キンムチ</t>
    </rPh>
    <rPh sb="20" eb="23">
      <t>タテモノメイ</t>
    </rPh>
    <phoneticPr fontId="19"/>
  </si>
  <si>
    <t>表示</t>
    <rPh sb="0" eb="2">
      <t>ヒョウジ</t>
    </rPh>
    <phoneticPr fontId="19"/>
  </si>
  <si>
    <t>※年齢の上限限制限がある場合は必須（例外事由1号、及び3号のイ、ロ、ハ）</t>
    <rPh sb="1" eb="3">
      <t>ネンレイ</t>
    </rPh>
    <rPh sb="4" eb="6">
      <t>ジョウゲン</t>
    </rPh>
    <rPh sb="6" eb="7">
      <t>キリ</t>
    </rPh>
    <rPh sb="7" eb="9">
      <t>セイゲン</t>
    </rPh>
    <rPh sb="18" eb="20">
      <t>レイガイ</t>
    </rPh>
    <rPh sb="20" eb="22">
      <t>ジユウ</t>
    </rPh>
    <rPh sb="23" eb="24">
      <t>ゴウ</t>
    </rPh>
    <rPh sb="25" eb="26">
      <t>オヨ</t>
    </rPh>
    <rPh sb="28" eb="29">
      <t>ゴウ</t>
    </rPh>
    <phoneticPr fontId="19"/>
  </si>
  <si>
    <t>例：相談者や関係者（市町村や企業・団体等）と信頼関係を築き、円滑なコミュニケーションをとることができる方。</t>
    <rPh sb="0" eb="1">
      <t>レイ</t>
    </rPh>
    <phoneticPr fontId="19"/>
  </si>
  <si>
    <t>例：業務部総務課</t>
    <rPh sb="0" eb="1">
      <t>レイ</t>
    </rPh>
    <rPh sb="2" eb="5">
      <t>ギョウムブ</t>
    </rPh>
    <rPh sb="5" eb="8">
      <t>ソウムカ</t>
    </rPh>
    <phoneticPr fontId="19"/>
  </si>
  <si>
    <t>市町村コード(6桁)※</t>
    <rPh sb="0" eb="3">
      <t>シチョウソン</t>
    </rPh>
    <phoneticPr fontId="19"/>
  </si>
  <si>
    <t>例：課長補佐</t>
    <rPh sb="0" eb="1">
      <t>レイ</t>
    </rPh>
    <rPh sb="2" eb="6">
      <t>カチョウホサ</t>
    </rPh>
    <phoneticPr fontId="19"/>
  </si>
  <si>
    <t>　例外事由 3号 ニ
　（高齢者）</t>
  </si>
  <si>
    <r>
      <t xml:space="preserve">例：ビジネス文書作成が可能であること。パソコン（Excel、Word、PowerPoint等）、インターネット（電子メール、検索等）を活用した業務が可能であること
</t>
    </r>
    <r>
      <rPr>
        <b/>
        <sz val="12"/>
        <color rgb="FFFF0000"/>
        <rFont val="メイリオ"/>
        <family val="3"/>
        <charset val="128"/>
      </rPr>
      <t>※不問の場合は、「不問」と記載。</t>
    </r>
    <rPh sb="0" eb="1">
      <t>レイ</t>
    </rPh>
    <rPh sb="6" eb="8">
      <t>ブンショ</t>
    </rPh>
    <rPh sb="8" eb="10">
      <t>サクセイ</t>
    </rPh>
    <rPh sb="11" eb="13">
      <t>カノウ</t>
    </rPh>
    <phoneticPr fontId="19"/>
  </si>
  <si>
    <r>
      <rPr>
        <sz val="12"/>
        <rFont val="メイリオ"/>
        <family val="3"/>
        <charset val="128"/>
      </rPr>
      <t>例：第5土曜日</t>
    </r>
    <r>
      <rPr>
        <sz val="12"/>
        <color rgb="FFFF0000"/>
        <rFont val="メイリオ"/>
        <family val="3"/>
        <charset val="128"/>
      </rPr>
      <t xml:space="preserve">
※勤務日（曜日）で９：その他を選択した場合、その内容を記載する。</t>
    </r>
    <rPh sb="0" eb="1">
      <t>レイ</t>
    </rPh>
    <rPh sb="2" eb="3">
      <t>ダイ</t>
    </rPh>
    <rPh sb="4" eb="7">
      <t>ドヨウビ</t>
    </rPh>
    <rPh sb="9" eb="12">
      <t>キンムビ</t>
    </rPh>
    <rPh sb="13" eb="15">
      <t>ヨウビ</t>
    </rPh>
    <rPh sb="21" eb="22">
      <t>タ</t>
    </rPh>
    <rPh sb="23" eb="25">
      <t>センタク</t>
    </rPh>
    <rPh sb="27" eb="29">
      <t>バアイ</t>
    </rPh>
    <rPh sb="32" eb="34">
      <t>ナイヨウ</t>
    </rPh>
    <rPh sb="35" eb="37">
      <t>キサイ</t>
    </rPh>
    <phoneticPr fontId="19"/>
  </si>
  <si>
    <r>
      <t xml:space="preserve">例：8:30～17:15　休憩時間60分
</t>
    </r>
    <r>
      <rPr>
        <sz val="12"/>
        <color rgb="FFFF0000"/>
        <rFont val="メイリオ"/>
        <family val="3"/>
        <charset val="128"/>
      </rPr>
      <t>※始業時間と終業時間、休憩時間を必ず入れてください。フレックス制度がある場合は、その説明を記載する。　</t>
    </r>
    <rPh sb="0" eb="1">
      <t>レイ</t>
    </rPh>
    <rPh sb="22" eb="26">
      <t>シギョウジカン</t>
    </rPh>
    <rPh sb="27" eb="29">
      <t>シュウギョウ</t>
    </rPh>
    <rPh sb="29" eb="31">
      <t>ジカン</t>
    </rPh>
    <rPh sb="32" eb="34">
      <t>キュウケイ</t>
    </rPh>
    <rPh sb="34" eb="36">
      <t>ジカン</t>
    </rPh>
    <rPh sb="37" eb="38">
      <t>カナラ</t>
    </rPh>
    <rPh sb="39" eb="40">
      <t>イ</t>
    </rPh>
    <rPh sb="52" eb="54">
      <t>セイド</t>
    </rPh>
    <rPh sb="57" eb="59">
      <t>バアイ</t>
    </rPh>
    <rPh sb="63" eb="65">
      <t>セツメイ</t>
    </rPh>
    <rPh sb="66" eb="68">
      <t>キサイ</t>
    </rPh>
    <phoneticPr fontId="19"/>
  </si>
  <si>
    <r>
      <t xml:space="preserve">例：３か月※労働条件の変更有り。時給制（1000円）
</t>
    </r>
    <r>
      <rPr>
        <sz val="12"/>
        <color rgb="FFFF0000"/>
        <rFont val="メイリオ"/>
        <family val="3"/>
        <charset val="128"/>
      </rPr>
      <t>※試用期間がある場合はその期間と、その間の労働時間変更の有無を記載。</t>
    </r>
    <rPh sb="0" eb="1">
      <t>レイ</t>
    </rPh>
    <rPh sb="13" eb="14">
      <t>アリ</t>
    </rPh>
    <rPh sb="16" eb="18">
      <t>ジキュウ</t>
    </rPh>
    <rPh sb="18" eb="19">
      <t>セイ</t>
    </rPh>
    <rPh sb="24" eb="25">
      <t>エン</t>
    </rPh>
    <rPh sb="28" eb="32">
      <t>シヨウキカン</t>
    </rPh>
    <rPh sb="35" eb="37">
      <t>バアイ</t>
    </rPh>
    <rPh sb="40" eb="42">
      <t>キカン</t>
    </rPh>
    <rPh sb="46" eb="47">
      <t>カン</t>
    </rPh>
    <rPh sb="48" eb="50">
      <t>ロウドウ</t>
    </rPh>
    <rPh sb="50" eb="52">
      <t>ジカン</t>
    </rPh>
    <rPh sb="52" eb="54">
      <t>ヘンコウ</t>
    </rPh>
    <rPh sb="55" eb="57">
      <t>ウム</t>
    </rPh>
    <rPh sb="58" eb="60">
      <t>キサイ</t>
    </rPh>
    <phoneticPr fontId="19"/>
  </si>
  <si>
    <r>
      <rPr>
        <b/>
        <sz val="12"/>
        <color rgb="FFFF0000"/>
        <rFont val="メイリオ"/>
        <family val="3"/>
        <charset val="128"/>
      </rPr>
      <t>※プルダウン選択</t>
    </r>
    <r>
      <rPr>
        <b/>
        <sz val="12"/>
        <rFont val="メイリオ"/>
        <family val="3"/>
        <charset val="128"/>
      </rPr>
      <t>　</t>
    </r>
  </si>
  <si>
    <t>記入欄</t>
    <rPh sb="0" eb="3">
      <t>キニュウラン</t>
    </rPh>
    <phoneticPr fontId="19"/>
  </si>
  <si>
    <t>　第二新卒歓迎</t>
    <rPh sb="1" eb="5">
      <t>ダイニシンソツ</t>
    </rPh>
    <rPh sb="5" eb="7">
      <t>カンゲイ</t>
    </rPh>
    <phoneticPr fontId="19"/>
  </si>
  <si>
    <t>　未経験者応募可</t>
  </si>
  <si>
    <t>　転勤なし</t>
  </si>
  <si>
    <t>　駐車場あり</t>
  </si>
  <si>
    <t>　土日休み</t>
  </si>
  <si>
    <t>　年間休日100日以上</t>
  </si>
  <si>
    <t>※プルダウン選択。
求人サイトへの公開を希望しない場合は、無しを選択する。</t>
    <rPh sb="6" eb="8">
      <t>センタク</t>
    </rPh>
    <rPh sb="10" eb="12">
      <t>キュウジン</t>
    </rPh>
    <rPh sb="17" eb="19">
      <t>コウカイ</t>
    </rPh>
    <rPh sb="20" eb="22">
      <t>キボウ</t>
    </rPh>
    <rPh sb="25" eb="27">
      <t>バアイ</t>
    </rPh>
    <rPh sb="29" eb="30">
      <t>ナ</t>
    </rPh>
    <rPh sb="32" eb="34">
      <t>センタク</t>
    </rPh>
    <phoneticPr fontId="19"/>
  </si>
  <si>
    <t>業種コード
(日本標準産業分類)※</t>
  </si>
  <si>
    <t>　退職金制度あり</t>
  </si>
  <si>
    <t>３号ロ(技能・ノウハウ継承)</t>
  </si>
  <si>
    <t>月給(上限)　円単位※</t>
    <rPh sb="7" eb="10">
      <t>エンタンイ</t>
    </rPh>
    <phoneticPr fontId="19"/>
  </si>
  <si>
    <r>
      <t>例：高知県　　</t>
    </r>
    <r>
      <rPr>
        <b/>
        <sz val="12"/>
        <color rgb="FFFF0000"/>
        <rFont val="メイリオ"/>
        <family val="3"/>
        <charset val="128"/>
      </rPr>
      <t>※勤務地の都道府県名</t>
    </r>
    <rPh sb="0" eb="1">
      <t>レイ</t>
    </rPh>
    <rPh sb="2" eb="5">
      <t>コウチケン</t>
    </rPh>
    <rPh sb="8" eb="11">
      <t>キンムチ</t>
    </rPh>
    <rPh sb="12" eb="14">
      <t>トドウ</t>
    </rPh>
    <rPh sb="14" eb="16">
      <t>フケン</t>
    </rPh>
    <rPh sb="16" eb="17">
      <t>メイ</t>
    </rPh>
    <phoneticPr fontId="19"/>
  </si>
  <si>
    <t xml:space="preserve">例：各種社会保険完備（雇用・労災・健康・厚生）
</t>
    <rPh sb="0" eb="1">
      <t>レイ</t>
    </rPh>
    <phoneticPr fontId="19"/>
  </si>
  <si>
    <t>休日休暇(曜日)※</t>
    <rPh sb="2" eb="4">
      <t>キュウカ</t>
    </rPh>
    <phoneticPr fontId="19"/>
  </si>
  <si>
    <t>試用期間中月給(下限) 円単位※</t>
    <rPh sb="0" eb="4">
      <t>シヨウキカン</t>
    </rPh>
    <phoneticPr fontId="19"/>
  </si>
  <si>
    <r>
      <t xml:space="preserve">例：152000
</t>
    </r>
    <r>
      <rPr>
        <sz val="12"/>
        <color rgb="FFFF0000"/>
        <rFont val="メイリオ"/>
        <family val="3"/>
        <charset val="128"/>
      </rPr>
      <t>※採用時想定月収の上限額を円単位の半角数字で記載する。</t>
    </r>
    <rPh sb="20" eb="21">
      <t>ガク</t>
    </rPh>
    <rPh sb="26" eb="28">
      <t>ハンカク</t>
    </rPh>
    <rPh sb="28" eb="30">
      <t>スウジ</t>
    </rPh>
    <rPh sb="31" eb="33">
      <t>キサイ</t>
    </rPh>
    <phoneticPr fontId="19"/>
  </si>
  <si>
    <t>職種コード
(厚生労働省編職業分類小分類)※</t>
  </si>
  <si>
    <t>あり</t>
  </si>
  <si>
    <t>年齢不問</t>
    <rPh sb="0" eb="4">
      <t>ネンレイフモン</t>
    </rPh>
    <phoneticPr fontId="19"/>
  </si>
  <si>
    <t>第二新卒歓迎</t>
    <rPh sb="0" eb="4">
      <t>ダイニシンソツ</t>
    </rPh>
    <rPh sb="4" eb="6">
      <t>カンゲイ</t>
    </rPh>
    <phoneticPr fontId="19"/>
  </si>
  <si>
    <t>未経験者応募可</t>
  </si>
  <si>
    <t>　例外事由 3号 ハ
　（芸術）</t>
  </si>
  <si>
    <r>
      <t xml:space="preserve">例：Excel、Word、PowerPointの基本操作
　　C#,VB.NET,JAVA等での開発スキル
</t>
    </r>
    <r>
      <rPr>
        <sz val="12"/>
        <color rgb="FFFF0000"/>
        <rFont val="メイリオ"/>
        <family val="3"/>
        <charset val="128"/>
      </rPr>
      <t>※不問の場合は記載せず、求めるITスキルがある場合のみ、具体的に記載する。</t>
    </r>
    <rPh sb="0" eb="1">
      <t>レイ</t>
    </rPh>
    <rPh sb="24" eb="26">
      <t>キホン</t>
    </rPh>
    <rPh sb="26" eb="28">
      <t>ソウサ</t>
    </rPh>
    <rPh sb="48" eb="50">
      <t>カイハツ</t>
    </rPh>
    <phoneticPr fontId="19"/>
  </si>
  <si>
    <t>管理者コード</t>
    <rPh sb="2" eb="3">
      <t>シャ</t>
    </rPh>
    <phoneticPr fontId="19"/>
  </si>
  <si>
    <t>※この欄は記入しないこと</t>
    <rPh sb="3" eb="4">
      <t>ラン</t>
    </rPh>
    <rPh sb="5" eb="7">
      <t>キニュウ</t>
    </rPh>
    <phoneticPr fontId="19"/>
  </si>
  <si>
    <t>次世代リーダー募集</t>
  </si>
  <si>
    <r>
      <t>例：新町　　</t>
    </r>
    <r>
      <rPr>
        <b/>
        <sz val="12"/>
        <color rgb="FFFF0000"/>
        <rFont val="メイリオ"/>
        <family val="3"/>
        <charset val="128"/>
      </rPr>
      <t>※勤務地の町字名</t>
    </r>
    <rPh sb="0" eb="1">
      <t>レイ</t>
    </rPh>
    <rPh sb="2" eb="4">
      <t>シンマチ</t>
    </rPh>
    <rPh sb="7" eb="10">
      <t>キンムチ</t>
    </rPh>
    <rPh sb="11" eb="14">
      <t>チョウアザメイ</t>
    </rPh>
    <phoneticPr fontId="19"/>
  </si>
  <si>
    <r>
      <t>例：7812105　　</t>
    </r>
    <r>
      <rPr>
        <b/>
        <sz val="12"/>
        <color rgb="FFFF0000"/>
        <rFont val="メイリオ"/>
        <family val="3"/>
        <charset val="128"/>
      </rPr>
      <t>※勤務地の郵便番号</t>
    </r>
    <rPh sb="0" eb="1">
      <t>レイ</t>
    </rPh>
    <rPh sb="12" eb="14">
      <t>キンム</t>
    </rPh>
    <rPh sb="14" eb="15">
      <t>チ</t>
    </rPh>
    <rPh sb="16" eb="20">
      <t>ユウビンバンゴウ</t>
    </rPh>
    <phoneticPr fontId="19"/>
  </si>
  <si>
    <r>
      <rPr>
        <sz val="12"/>
        <rFont val="メイリオ"/>
        <family val="3"/>
        <charset val="128"/>
      </rPr>
      <t>例：67　（土日の場合）</t>
    </r>
    <r>
      <rPr>
        <sz val="12"/>
        <color rgb="FFFF0000"/>
        <rFont val="メイリオ"/>
        <family val="3"/>
        <charset val="128"/>
      </rPr>
      <t xml:space="preserve">
※選択した項目の数字を昇順で並べる。コードは次のとおり。
1:月曜日　2:火曜日　3:水曜日　4:木曜日　5:金曜日　6:土曜日
7:日曜日　8:祝日　9:その他(シフト制や3交代制など)</t>
    </r>
    <rPh sb="0" eb="1">
      <t>レイ</t>
    </rPh>
    <rPh sb="6" eb="8">
      <t>ドニチ</t>
    </rPh>
    <rPh sb="9" eb="11">
      <t>バアイ</t>
    </rPh>
    <rPh sb="86" eb="88">
      <t>シュクジツ</t>
    </rPh>
    <phoneticPr fontId="19"/>
  </si>
  <si>
    <t>加入保険に関する特記事項</t>
  </si>
  <si>
    <r>
      <rPr>
        <sz val="12"/>
        <rFont val="メイリオ"/>
        <family val="3"/>
        <charset val="128"/>
      </rPr>
      <t>例：12345 　（月火水木金の場合）</t>
    </r>
    <r>
      <rPr>
        <sz val="12"/>
        <color rgb="FFFF0000"/>
        <rFont val="メイリオ"/>
        <family val="3"/>
        <charset val="128"/>
      </rPr>
      <t xml:space="preserve">
※選択した項目の数字を昇順で並べる。コードは次のとおり。
1:月曜日　2:火曜日　3:水曜日　4:木曜日　5:金曜日　6:土曜日
7:日曜日　9:その他(シフト制や3交代制など)</t>
    </r>
    <rPh sb="0" eb="1">
      <t>レイ</t>
    </rPh>
    <phoneticPr fontId="19"/>
  </si>
  <si>
    <r>
      <t xml:space="preserve">例：
高知県へのＵＩターン希望者を対象とした無料職業紹介に関わる業務
・ＵターンＩターンで高知県の企業に就職や転職を希望する方に対する電話やＷＥＢ、対面でのキャリアカウンセリング業務。県外での個別出張相談等のため１泊２日程度の出張が月１回程度あり。
・求人開拓やイベント案内のための県内企業訪問とレポートの作成。※移動は社用車を使用。※訪問企業は１日当たり２社から５社程度で、当初の２～３か月は同行訪問等によるＯＪＴを行います。
・高知求人ネットへの求人情報登録に関することや、その他の事務処理、電話対応、来客応対を含む付随業務。PowerPoint、Excel等を活用した新規資料の作成や、専用ソフトを使用した求人情報の管理等に関わる業務あり。
</t>
    </r>
    <r>
      <rPr>
        <sz val="12"/>
        <color rgb="FFFF0000"/>
        <rFont val="メイリオ"/>
        <family val="3"/>
        <charset val="128"/>
      </rPr>
      <t>※文字数制限はありません。できるだけ詳しく、分かりやすく書くことがポイントです！</t>
    </r>
    <rPh sb="0" eb="1">
      <t>レイ</t>
    </rPh>
    <rPh sb="325" eb="328">
      <t>モジスウ</t>
    </rPh>
    <rPh sb="328" eb="330">
      <t>セイゲン</t>
    </rPh>
    <rPh sb="342" eb="343">
      <t>クワ</t>
    </rPh>
    <rPh sb="346" eb="347">
      <t>ワ</t>
    </rPh>
    <rPh sb="352" eb="353">
      <t>カ</t>
    </rPh>
    <phoneticPr fontId="19"/>
  </si>
  <si>
    <r>
      <rPr>
        <b/>
        <sz val="12"/>
        <color rgb="FFFF0000"/>
        <rFont val="メイリオ"/>
        <family val="3"/>
        <charset val="128"/>
      </rPr>
      <t xml:space="preserve">※年齢制限有の場合は必須　項目ごとにプルダウン
</t>
    </r>
    <r>
      <rPr>
        <sz val="12"/>
        <rFont val="メイリオ"/>
        <family val="3"/>
        <charset val="128"/>
      </rPr>
      <t>以下の理由に該当するものに 1</t>
    </r>
    <rPh sb="1" eb="3">
      <t>ネンレイ</t>
    </rPh>
    <rPh sb="3" eb="5">
      <t>セイゲン</t>
    </rPh>
    <rPh sb="5" eb="6">
      <t>アリ</t>
    </rPh>
    <rPh sb="7" eb="9">
      <t>バアイ</t>
    </rPh>
    <rPh sb="10" eb="12">
      <t>ヒッス</t>
    </rPh>
    <rPh sb="13" eb="15">
      <t>コウモク</t>
    </rPh>
    <rPh sb="24" eb="26">
      <t>イカ</t>
    </rPh>
    <rPh sb="27" eb="29">
      <t>リユウ</t>
    </rPh>
    <phoneticPr fontId="19"/>
  </si>
  <si>
    <r>
      <rPr>
        <sz val="12"/>
        <color theme="1"/>
        <rFont val="メイリオ"/>
        <family val="3"/>
        <charset val="128"/>
      </rPr>
      <t xml:space="preserve">例：年間休日123日（土日祝日、夏季・年末年始・GW休暇）、年次有給休暇（期限3年）、慶弔休暇、産前産後休暇など </t>
    </r>
    <r>
      <rPr>
        <b/>
        <sz val="12"/>
        <color rgb="FFFF0000"/>
        <rFont val="メイリオ"/>
        <family val="3"/>
        <charset val="128"/>
      </rPr>
      <t xml:space="preserve">
</t>
    </r>
    <r>
      <rPr>
        <sz val="12"/>
        <color rgb="FFFF0000"/>
        <rFont val="メイリオ"/>
        <family val="3"/>
        <charset val="128"/>
      </rPr>
      <t>※年間休日数は必ず記載してください。</t>
    </r>
    <rPh sb="0" eb="1">
      <t>レイ</t>
    </rPh>
    <rPh sb="59" eb="61">
      <t>ネンカン</t>
    </rPh>
    <rPh sb="61" eb="64">
      <t>キュウジツスウ</t>
    </rPh>
    <rPh sb="65" eb="66">
      <t>カナラ</t>
    </rPh>
    <rPh sb="67" eb="69">
      <t>キサイ</t>
    </rPh>
    <phoneticPr fontId="19"/>
  </si>
  <si>
    <r>
      <t xml:space="preserve">例：高知県への移住促進や、商工業、一次産業などの担い手確保に取り組む公益的な仕事です。あなたの高知愛を活かして高知の全て（環境、食、仕事、暮らしetc）を県外の方にＰＲしてください！
</t>
    </r>
    <r>
      <rPr>
        <sz val="12"/>
        <color rgb="FFFF0000"/>
        <rFont val="メイリオ"/>
        <family val="3"/>
        <charset val="128"/>
      </rPr>
      <t>※文字数制限はありませんが、500文字以内がきれいに表示されます。</t>
    </r>
    <rPh sb="0" eb="1">
      <t>レイ</t>
    </rPh>
    <rPh sb="109" eb="111">
      <t>モジ</t>
    </rPh>
    <rPh sb="111" eb="113">
      <t>イナイ</t>
    </rPh>
    <phoneticPr fontId="19"/>
  </si>
  <si>
    <t>労働基準法令の規定により年齢制限が設けられている</t>
  </si>
  <si>
    <t>芸術・芸能の分野における表現の真実性等の要請がある</t>
  </si>
  <si>
    <t>６０歳以上の高年齢者又は特定の年齢層の雇用を促進する施策(国の施策を活用しようとする場合に限る。)の対象となる者に限定して募集・採用する</t>
  </si>
  <si>
    <t>1号</t>
    <rPh sb="1" eb="2">
      <t>ゴウ</t>
    </rPh>
    <phoneticPr fontId="30"/>
  </si>
  <si>
    <t>3号のロ</t>
    <rPh sb="1" eb="2">
      <t>ゴウ</t>
    </rPh>
    <phoneticPr fontId="30"/>
  </si>
  <si>
    <t>3号のハ</t>
    <rPh sb="1" eb="2">
      <t>ゴウ</t>
    </rPh>
    <phoneticPr fontId="30"/>
  </si>
  <si>
    <t xml:space="preserve"> </t>
  </si>
  <si>
    <t xml:space="preserve">1:月曜日
</t>
    <rPh sb="2" eb="5">
      <t>ゲツヨウビ</t>
    </rPh>
    <phoneticPr fontId="19"/>
  </si>
  <si>
    <t xml:space="preserve">6:土曜日
</t>
  </si>
  <si>
    <t xml:space="preserve">9:その他
</t>
  </si>
  <si>
    <t>→
移住支援金の曜日</t>
    <rPh sb="2" eb="7">
      <t>イジュウシエンキン</t>
    </rPh>
    <rPh sb="8" eb="10">
      <t>ヨウビ</t>
    </rPh>
    <phoneticPr fontId="19"/>
  </si>
  <si>
    <t>２号(法令)</t>
  </si>
  <si>
    <t>３号イ(キャリア形成)</t>
  </si>
  <si>
    <r>
      <rPr>
        <sz val="12"/>
        <rFont val="メイリオ"/>
        <family val="3"/>
        <charset val="128"/>
      </rPr>
      <t xml:space="preserve">例：08:30
</t>
    </r>
    <r>
      <rPr>
        <sz val="12"/>
        <color rgb="FFFF0000"/>
        <rFont val="メイリオ"/>
        <family val="3"/>
        <charset val="128"/>
      </rPr>
      <t>※勤務日（曜日）で９：その他を選択した場合、その日の始業時間を記載する。</t>
    </r>
    <rPh sb="0" eb="1">
      <t>レイ</t>
    </rPh>
    <rPh sb="32" eb="33">
      <t>ヒ</t>
    </rPh>
    <rPh sb="34" eb="36">
      <t>シギョウ</t>
    </rPh>
    <rPh sb="36" eb="38">
      <t>ジカン</t>
    </rPh>
    <rPh sb="39" eb="41">
      <t>キサイ</t>
    </rPh>
    <phoneticPr fontId="19"/>
  </si>
  <si>
    <t>３号ハ(芸術)</t>
  </si>
  <si>
    <t>３号二(高齢者)</t>
  </si>
  <si>
    <t>１号(定年年齢)</t>
  </si>
  <si>
    <t>1:有期</t>
  </si>
  <si>
    <t>1:時給</t>
  </si>
  <si>
    <t>2:日給</t>
  </si>
  <si>
    <t>3:月給</t>
  </si>
  <si>
    <t>求人番号(新規は空白)</t>
    <rPh sb="0" eb="4">
      <t>キュウジンバンゴウ</t>
    </rPh>
    <rPh sb="5" eb="7">
      <t>シンキ</t>
    </rPh>
    <rPh sb="8" eb="10">
      <t>クウハク</t>
    </rPh>
    <phoneticPr fontId="19"/>
  </si>
  <si>
    <t>契約・嘱託社員</t>
    <rPh sb="0" eb="2">
      <t>ケイヤク</t>
    </rPh>
    <rPh sb="3" eb="5">
      <t>ショクタク</t>
    </rPh>
    <rPh sb="5" eb="7">
      <t>シャイン</t>
    </rPh>
    <phoneticPr fontId="29"/>
  </si>
  <si>
    <r>
      <rPr>
        <sz val="12"/>
        <rFont val="メイリオ"/>
        <family val="3"/>
        <charset val="128"/>
      </rPr>
      <t>例：088-855-6648　</t>
    </r>
    <r>
      <rPr>
        <sz val="12"/>
        <color rgb="FFFF0000"/>
        <rFont val="メイリオ"/>
        <family val="3"/>
        <charset val="128"/>
      </rPr>
      <t>※この求人のご担当者の電話番号を記載する。</t>
    </r>
    <rPh sb="0" eb="1">
      <t>レイ</t>
    </rPh>
    <rPh sb="26" eb="28">
      <t>デンワ</t>
    </rPh>
    <rPh sb="28" eb="30">
      <t>バンゴウ</t>
    </rPh>
    <phoneticPr fontId="19"/>
  </si>
  <si>
    <t>職種コード
(厚生労働省編職業分類小分類)</t>
  </si>
  <si>
    <t>雇用形態</t>
  </si>
  <si>
    <t>雇用期間コード</t>
  </si>
  <si>
    <t>市町村コード(6桁)</t>
    <rPh sb="0" eb="3">
      <t>シチョウソン</t>
    </rPh>
    <phoneticPr fontId="19"/>
  </si>
  <si>
    <t>勤務地(丁目-番地・半角)</t>
  </si>
  <si>
    <t>勤務地(町字名)</t>
  </si>
  <si>
    <t>勤務地(市町村)</t>
  </si>
  <si>
    <t>勤務日(曜日)</t>
  </si>
  <si>
    <t>公的機関からの就業に伴う助成の有無</t>
  </si>
  <si>
    <t>募集期間(掲載開始)</t>
  </si>
  <si>
    <t>募集期間(掲載終了)</t>
  </si>
  <si>
    <t>残業の有無</t>
  </si>
  <si>
    <t>給与形態コード</t>
  </si>
  <si>
    <t>月給(上限)　円単位</t>
    <rPh sb="7" eb="10">
      <t>エンタンイ</t>
    </rPh>
    <phoneticPr fontId="19"/>
  </si>
  <si>
    <t>→
作業用
消さない
AN2にコピー</t>
    <rPh sb="2" eb="5">
      <t>サギョウヨウ</t>
    </rPh>
    <rPh sb="6" eb="7">
      <t>ケ</t>
    </rPh>
    <phoneticPr fontId="19"/>
  </si>
  <si>
    <t>→
作業用
消さない
V2にコピー</t>
    <rPh sb="2" eb="5">
      <t>サギョウヨウ</t>
    </rPh>
    <rPh sb="6" eb="7">
      <t>ケ</t>
    </rPh>
    <phoneticPr fontId="19"/>
  </si>
  <si>
    <t>→
作業用
消さない
AC2にコピー</t>
    <rPh sb="2" eb="5">
      <t>サギョウヨウ</t>
    </rPh>
    <rPh sb="6" eb="7">
      <t>ケ</t>
    </rPh>
    <phoneticPr fontId="19"/>
  </si>
  <si>
    <t>移住支援金対象の区別</t>
    <rPh sb="8" eb="10">
      <t>クベツ</t>
    </rPh>
    <phoneticPr fontId="19"/>
  </si>
  <si>
    <t>●</t>
    <phoneticPr fontId="19"/>
  </si>
  <si>
    <t>勤務日(曜日)※</t>
    <phoneticPr fontId="19"/>
  </si>
  <si>
    <t>　社宅・家賃補助あり</t>
    <phoneticPr fontId="19"/>
  </si>
  <si>
    <t>　移住支援金対象</t>
    <rPh sb="1" eb="3">
      <t>イジュウ</t>
    </rPh>
    <rPh sb="3" eb="6">
      <t>シエンキン</t>
    </rPh>
    <rPh sb="6" eb="8">
      <t>タイショウ</t>
    </rPh>
    <phoneticPr fontId="19"/>
  </si>
  <si>
    <t>受動喫煙対策</t>
    <rPh sb="0" eb="2">
      <t>ジュドウ</t>
    </rPh>
    <rPh sb="2" eb="4">
      <t>キツエン</t>
    </rPh>
    <rPh sb="4" eb="6">
      <t>タイサク</t>
    </rPh>
    <phoneticPr fontId="19"/>
  </si>
  <si>
    <r>
      <t xml:space="preserve">例：
各種保険付（雇用、労災、健康、厚生）社宅制度、制服貸与、育休産休制度あり、退職金制度:あり（勤続2年以上）
</t>
    </r>
    <r>
      <rPr>
        <sz val="12"/>
        <color rgb="FFFF0000"/>
        <rFont val="メイリオ"/>
        <family val="3"/>
        <charset val="128"/>
      </rPr>
      <t>※福利厚生について、記載する。</t>
    </r>
    <rPh sb="0" eb="1">
      <t>レイ</t>
    </rPh>
    <rPh sb="58" eb="62">
      <t>フクリコウセイ</t>
    </rPh>
    <rPh sb="67" eb="69">
      <t>キサイ</t>
    </rPh>
    <phoneticPr fontId="19"/>
  </si>
  <si>
    <t>雇用期間</t>
    <rPh sb="0" eb="2">
      <t>コヨウ</t>
    </rPh>
    <rPh sb="2" eb="4">
      <t>キカン</t>
    </rPh>
    <phoneticPr fontId="19"/>
  </si>
  <si>
    <t>受動喫煙対策</t>
    <rPh sb="0" eb="6">
      <t>ジュドウキツエンタイサク</t>
    </rPh>
    <phoneticPr fontId="29"/>
  </si>
  <si>
    <t>なし（喫煙可）</t>
    <phoneticPr fontId="19"/>
  </si>
  <si>
    <t>あり：敷地内禁煙</t>
    <phoneticPr fontId="19"/>
  </si>
  <si>
    <t>あり：喫煙室設置「喫煙専用室設置」</t>
    <phoneticPr fontId="19"/>
  </si>
  <si>
    <t>あり：喫煙室設置「加熱式たばこ専用喫煙室設置」</t>
    <phoneticPr fontId="19"/>
  </si>
  <si>
    <t>あり：喫煙室設置設置「喫煙可の宿泊室あり」</t>
    <phoneticPr fontId="19"/>
  </si>
  <si>
    <t>屋外喫煙可（屋外で就業）</t>
    <phoneticPr fontId="19"/>
  </si>
  <si>
    <t>あり：敷地内禁煙「屋外に喫煙場所設置」</t>
    <phoneticPr fontId="19"/>
  </si>
  <si>
    <t>あり：喫煙室設置設置「喫煙可能室設置」</t>
    <phoneticPr fontId="19"/>
  </si>
  <si>
    <t>※プルダウン選択</t>
    <phoneticPr fontId="19"/>
  </si>
  <si>
    <t>その他</t>
    <rPh sb="2" eb="3">
      <t>タ</t>
    </rPh>
    <phoneticPr fontId="19"/>
  </si>
  <si>
    <t>※プルダウン選択。
該当の項目が無い場合はその他を選択⇒ご申請時連絡事項に記入ください</t>
    <rPh sb="6" eb="8">
      <t>センタク</t>
    </rPh>
    <rPh sb="10" eb="12">
      <t>ガイトウ</t>
    </rPh>
    <rPh sb="13" eb="15">
      <t>コウモク</t>
    </rPh>
    <rPh sb="16" eb="17">
      <t>ナ</t>
    </rPh>
    <rPh sb="18" eb="20">
      <t>バアイ</t>
    </rPh>
    <rPh sb="23" eb="24">
      <t>タ</t>
    </rPh>
    <rPh sb="25" eb="27">
      <t>センタク</t>
    </rPh>
    <phoneticPr fontId="19"/>
  </si>
  <si>
    <t>雇用期間</t>
    <phoneticPr fontId="19"/>
  </si>
  <si>
    <t>受動喫煙対策</t>
    <phoneticPr fontId="19"/>
  </si>
  <si>
    <t>移住支援金対象求人</t>
    <rPh sb="7" eb="9">
      <t>キュウジン</t>
    </rPh>
    <phoneticPr fontId="19"/>
  </si>
  <si>
    <t>仕事内容(変更の範囲)</t>
    <phoneticPr fontId="19"/>
  </si>
  <si>
    <t>仕事内容（雇い入れ直後）</t>
    <rPh sb="5" eb="8">
      <t>ヤトイイ</t>
    </rPh>
    <rPh sb="9" eb="11">
      <t>チョクゴ</t>
    </rPh>
    <phoneticPr fontId="19"/>
  </si>
  <si>
    <t>勤務地（変更の範囲）</t>
  </si>
  <si>
    <t>勤務地（変更の範囲）</t>
    <rPh sb="0" eb="3">
      <t>キンムチ</t>
    </rPh>
    <rPh sb="4" eb="6">
      <t>ヘンコウ</t>
    </rPh>
    <rPh sb="7" eb="9">
      <t>ハンイ</t>
    </rPh>
    <phoneticPr fontId="19"/>
  </si>
  <si>
    <r>
      <t xml:space="preserve">例：変更なし、●●支店（●●市●●町●●）、本社および全国の営業所、など
</t>
    </r>
    <r>
      <rPr>
        <sz val="12"/>
        <color rgb="FFFF0000"/>
        <rFont val="メイリオ"/>
        <family val="3"/>
        <charset val="128"/>
      </rPr>
      <t>※雇い入れ直後にとどまらず、将来の配置転換など今後の見込みも含めた、締結する労働契約の期間中における変更の可能性があれば、記載してください。</t>
    </r>
    <rPh sb="0" eb="1">
      <t>レイ</t>
    </rPh>
    <rPh sb="2" eb="4">
      <t>ヘンコウ</t>
    </rPh>
    <rPh sb="9" eb="11">
      <t>シテン</t>
    </rPh>
    <rPh sb="14" eb="15">
      <t>シ</t>
    </rPh>
    <rPh sb="17" eb="18">
      <t>マチ</t>
    </rPh>
    <rPh sb="22" eb="24">
      <t>ホンシャ</t>
    </rPh>
    <rPh sb="27" eb="29">
      <t>ゼンコク</t>
    </rPh>
    <rPh sb="30" eb="33">
      <t>エイギョウショ</t>
    </rPh>
    <phoneticPr fontId="19"/>
  </si>
  <si>
    <r>
      <rPr>
        <sz val="12"/>
        <rFont val="メイリオ"/>
        <family val="3"/>
        <charset val="128"/>
      </rPr>
      <t xml:space="preserve">例：変更なし、●●業務、その他の当社業務全般、●●業務の除く当社業務全般　など
</t>
    </r>
    <r>
      <rPr>
        <sz val="12"/>
        <color rgb="FFFF0000"/>
        <rFont val="メイリオ"/>
        <family val="3"/>
        <charset val="128"/>
      </rPr>
      <t>※雇い入れ直後にとどまらず、将来の配置転換など今後の見込みも含めた、締結する労働契約の期間中における変更の可能性があれば、記載してください。</t>
    </r>
    <rPh sb="0" eb="1">
      <t>レイ</t>
    </rPh>
    <rPh sb="2" eb="4">
      <t>ヘンコウ</t>
    </rPh>
    <rPh sb="9" eb="11">
      <t>ギョウム</t>
    </rPh>
    <rPh sb="14" eb="15">
      <t>タ</t>
    </rPh>
    <rPh sb="16" eb="18">
      <t>トウシャ</t>
    </rPh>
    <rPh sb="18" eb="20">
      <t>ギョウム</t>
    </rPh>
    <rPh sb="20" eb="22">
      <t>ゼンパン</t>
    </rPh>
    <rPh sb="25" eb="27">
      <t>ギョウム</t>
    </rPh>
    <rPh sb="28" eb="29">
      <t>ノゾ</t>
    </rPh>
    <rPh sb="30" eb="32">
      <t>トウシャ</t>
    </rPh>
    <rPh sb="32" eb="34">
      <t>ギョウム</t>
    </rPh>
    <rPh sb="34" eb="36">
      <t>ゼンパン</t>
    </rPh>
    <rPh sb="41" eb="44">
      <t>ヤトイイ</t>
    </rPh>
    <rPh sb="45" eb="47">
      <t>チョクゴ</t>
    </rPh>
    <rPh sb="54" eb="56">
      <t>ショウライ</t>
    </rPh>
    <rPh sb="57" eb="59">
      <t>ハイチ</t>
    </rPh>
    <rPh sb="59" eb="61">
      <t>テンカン</t>
    </rPh>
    <rPh sb="63" eb="65">
      <t>コンゴ</t>
    </rPh>
    <rPh sb="66" eb="68">
      <t>ミコ</t>
    </rPh>
    <rPh sb="70" eb="71">
      <t>フク</t>
    </rPh>
    <rPh sb="74" eb="76">
      <t>テイケツ</t>
    </rPh>
    <rPh sb="78" eb="80">
      <t>ロウドウ</t>
    </rPh>
    <rPh sb="80" eb="82">
      <t>ケイヤク</t>
    </rPh>
    <rPh sb="83" eb="85">
      <t>キカン</t>
    </rPh>
    <rPh sb="85" eb="86">
      <t>ナカ</t>
    </rPh>
    <rPh sb="90" eb="92">
      <t>ヘンコウ</t>
    </rPh>
    <rPh sb="93" eb="96">
      <t>カノウセイ</t>
    </rPh>
    <rPh sb="101" eb="103">
      <t>キサイ</t>
    </rPh>
    <phoneticPr fontId="19"/>
  </si>
  <si>
    <t>求人情報登録シート(ver20240315)　　高知求人ネット用</t>
    <phoneticPr fontId="19"/>
  </si>
  <si>
    <t>契約更新</t>
  </si>
  <si>
    <t>契約更新</t>
    <rPh sb="0" eb="2">
      <t>ケイヤク</t>
    </rPh>
    <rPh sb="2" eb="4">
      <t>コウシン</t>
    </rPh>
    <phoneticPr fontId="19"/>
  </si>
  <si>
    <t>契約に関する事項と更新上限</t>
    <phoneticPr fontId="19"/>
  </si>
  <si>
    <t>労働基準法令の規定により年齢制限が設けられている</t>
    <phoneticPr fontId="19"/>
  </si>
  <si>
    <r>
      <rPr>
        <b/>
        <sz val="12"/>
        <color rgb="FFFF0000"/>
        <rFont val="メイリオ"/>
        <family val="3"/>
        <charset val="128"/>
      </rPr>
      <t>※契約・嘱託社員などの有期雇用（期間の定めのある雇用）の際に記入</t>
    </r>
    <r>
      <rPr>
        <sz val="12"/>
        <rFont val="メイリオ"/>
        <family val="3"/>
        <charset val="128"/>
      </rPr>
      <t xml:space="preserve">
例　●ヶ月、●年間、●月●日~●月●日　　など</t>
    </r>
    <rPh sb="1" eb="3">
      <t>ケイヤク</t>
    </rPh>
    <rPh sb="11" eb="13">
      <t>ユウキ</t>
    </rPh>
    <rPh sb="13" eb="15">
      <t>コヨウ</t>
    </rPh>
    <rPh sb="16" eb="18">
      <t>キカン</t>
    </rPh>
    <rPh sb="19" eb="20">
      <t>サダ</t>
    </rPh>
    <rPh sb="24" eb="26">
      <t>コヨウ</t>
    </rPh>
    <rPh sb="28" eb="29">
      <t>サイ</t>
    </rPh>
    <rPh sb="30" eb="32">
      <t>キニュウ</t>
    </rPh>
    <rPh sb="33" eb="34">
      <t>レイ</t>
    </rPh>
    <rPh sb="37" eb="38">
      <t>ゲツ</t>
    </rPh>
    <rPh sb="40" eb="42">
      <t>ネンカン</t>
    </rPh>
    <rPh sb="44" eb="45">
      <t>ガツ</t>
    </rPh>
    <rPh sb="46" eb="47">
      <t>ヒ</t>
    </rPh>
    <rPh sb="49" eb="50">
      <t>ガツ</t>
    </rPh>
    <rPh sb="51" eb="52">
      <t>ニチ</t>
    </rPh>
    <phoneticPr fontId="19"/>
  </si>
  <si>
    <r>
      <rPr>
        <b/>
        <sz val="12"/>
        <color rgb="FFFF0000"/>
        <rFont val="メイリオ"/>
        <family val="3"/>
        <charset val="128"/>
      </rPr>
      <t xml:space="preserve">※契約・嘱託社員などの有期雇用（期間の定めのある雇用）の際に記入
</t>
    </r>
    <r>
      <rPr>
        <sz val="12"/>
        <rFont val="メイリオ"/>
        <family val="3"/>
        <charset val="128"/>
      </rPr>
      <t>※プルダウン選択</t>
    </r>
    <phoneticPr fontId="19"/>
  </si>
  <si>
    <r>
      <rPr>
        <b/>
        <sz val="12"/>
        <color rgb="FFFF0000"/>
        <rFont val="メイリオ"/>
        <family val="3"/>
        <charset val="128"/>
      </rPr>
      <t xml:space="preserve">※契約・嘱託社員などの有期雇用（期間の定めのある雇用）の際に記入
</t>
    </r>
    <r>
      <rPr>
        <sz val="12"/>
        <rFont val="メイリオ"/>
        <family val="3"/>
        <charset val="128"/>
      </rPr>
      <t>例：契約の更新は●●により判断し、通算契約の上限は●年とする（または更新回数の上限は●回とする）</t>
    </r>
    <rPh sb="33" eb="34">
      <t>レイ</t>
    </rPh>
    <rPh sb="35" eb="37">
      <t>ケイヤク</t>
    </rPh>
    <rPh sb="38" eb="40">
      <t>コウシン</t>
    </rPh>
    <rPh sb="46" eb="48">
      <t>ハンダン</t>
    </rPh>
    <rPh sb="50" eb="52">
      <t>ツウサン</t>
    </rPh>
    <rPh sb="52" eb="54">
      <t>ケイヤク</t>
    </rPh>
    <rPh sb="55" eb="57">
      <t>ジョウゲン</t>
    </rPh>
    <rPh sb="59" eb="60">
      <t>ネン</t>
    </rPh>
    <rPh sb="67" eb="69">
      <t>コウシン</t>
    </rPh>
    <rPh sb="69" eb="71">
      <t>カイスウ</t>
    </rPh>
    <rPh sb="72" eb="74">
      <t>ジョウゲン</t>
    </rPh>
    <rPh sb="76" eb="77">
      <t>カイ</t>
    </rPh>
    <phoneticPr fontId="19"/>
  </si>
  <si>
    <t>※契約更新あり。</t>
    <rPh sb="1" eb="3">
      <t>ケイヤク</t>
    </rPh>
    <rPh sb="3" eb="5">
      <t>コウシン</t>
    </rPh>
    <phoneticPr fontId="19"/>
  </si>
  <si>
    <t>※契約更新なし。</t>
    <rPh sb="1" eb="3">
      <t>ケイヤク</t>
    </rPh>
    <rPh sb="3" eb="5">
      <t>コウシン</t>
    </rPh>
    <phoneticPr fontId="19"/>
  </si>
  <si>
    <t>医療法人十全会早明浦病院</t>
    <rPh sb="0" eb="4">
      <t>イリョウホウジン</t>
    </rPh>
    <rPh sb="4" eb="7">
      <t>ジュウゼンカイ</t>
    </rPh>
    <rPh sb="7" eb="10">
      <t>サメウラ</t>
    </rPh>
    <rPh sb="10" eb="12">
      <t>ビョウイン</t>
    </rPh>
    <phoneticPr fontId="19"/>
  </si>
  <si>
    <t>臨床検査技師</t>
    <rPh sb="0" eb="6">
      <t>リンショウケンサギシ</t>
    </rPh>
    <phoneticPr fontId="19"/>
  </si>
  <si>
    <t>検査室</t>
    <rPh sb="0" eb="3">
      <t>ケンサシツ</t>
    </rPh>
    <phoneticPr fontId="19"/>
  </si>
  <si>
    <t>不問</t>
    <rPh sb="0" eb="2">
      <t>フモン</t>
    </rPh>
    <phoneticPr fontId="19"/>
  </si>
  <si>
    <t>臨床検査技師免許</t>
    <rPh sb="0" eb="4">
      <t>リンショウケンサ</t>
    </rPh>
    <rPh sb="4" eb="6">
      <t>ギシ</t>
    </rPh>
    <rPh sb="6" eb="8">
      <t>メンキョ</t>
    </rPh>
    <phoneticPr fontId="19"/>
  </si>
  <si>
    <t>高知県</t>
    <rPh sb="0" eb="3">
      <t>コウチケン</t>
    </rPh>
    <phoneticPr fontId="19"/>
  </si>
  <si>
    <t>土佐町田井</t>
    <rPh sb="0" eb="3">
      <t>トサチョウ</t>
    </rPh>
    <rPh sb="3" eb="5">
      <t>タイ</t>
    </rPh>
    <phoneticPr fontId="19"/>
  </si>
  <si>
    <t>1372</t>
    <phoneticPr fontId="19"/>
  </si>
  <si>
    <t>早明浦病院</t>
    <rPh sb="0" eb="3">
      <t>サメウラ</t>
    </rPh>
    <rPh sb="3" eb="5">
      <t>ビョウイン</t>
    </rPh>
    <phoneticPr fontId="19"/>
  </si>
  <si>
    <t>変更なし</t>
    <rPh sb="0" eb="2">
      <t>ヘンコウ</t>
    </rPh>
    <phoneticPr fontId="19"/>
  </si>
  <si>
    <t>西岡昌治</t>
    <rPh sb="0" eb="2">
      <t>ニシオカ</t>
    </rPh>
    <rPh sb="2" eb="4">
      <t>マサハル</t>
    </rPh>
    <phoneticPr fontId="19"/>
  </si>
  <si>
    <t>事務長</t>
    <rPh sb="0" eb="3">
      <t>ジムチョウ</t>
    </rPh>
    <phoneticPr fontId="19"/>
  </si>
  <si>
    <t>nishioka@juzen-kai.or.jp</t>
    <phoneticPr fontId="19"/>
  </si>
  <si>
    <t>0887-82-0456</t>
    <phoneticPr fontId="19"/>
  </si>
  <si>
    <t>あり：敷地内禁煙</t>
  </si>
  <si>
    <t>なし</t>
    <phoneticPr fontId="19"/>
  </si>
  <si>
    <t>3ヶ月　使用期間中は労働条件の変更なし。</t>
    <rPh sb="2" eb="3">
      <t>ツキ</t>
    </rPh>
    <rPh sb="4" eb="8">
      <t>シヨウキカン</t>
    </rPh>
    <rPh sb="8" eb="9">
      <t>ナカ</t>
    </rPh>
    <rPh sb="10" eb="12">
      <t>ロウドウ</t>
    </rPh>
    <rPh sb="12" eb="14">
      <t>ジョウケン</t>
    </rPh>
    <rPh sb="15" eb="17">
      <t>ヘンコウ</t>
    </rPh>
    <phoneticPr fontId="19"/>
  </si>
  <si>
    <t>土佐郡</t>
    <rPh sb="0" eb="2">
      <t>トサ</t>
    </rPh>
    <rPh sb="2" eb="3">
      <t>グン</t>
    </rPh>
    <phoneticPr fontId="19"/>
  </si>
  <si>
    <t>現在3名体体制により増員を図る</t>
    <rPh sb="0" eb="2">
      <t>ゲンザイ</t>
    </rPh>
    <rPh sb="3" eb="4">
      <t>ナ</t>
    </rPh>
    <rPh sb="4" eb="5">
      <t>カラダ</t>
    </rPh>
    <rPh sb="5" eb="7">
      <t>タイセイ</t>
    </rPh>
    <rPh sb="10" eb="12">
      <t>ゾウイン</t>
    </rPh>
    <rPh sb="13" eb="14">
      <t>ハカ</t>
    </rPh>
    <phoneticPr fontId="19"/>
  </si>
  <si>
    <t xml:space="preserve">　　　　　　　　　　　　　　　　　　　　　　　　　　　　　　　　　　　　　　　　　定年62歳（再雇用制度あり：希望者全員65歳まで）
</t>
    <rPh sb="41" eb="43">
      <t>テイネン</t>
    </rPh>
    <rPh sb="50" eb="52">
      <t>セイド</t>
    </rPh>
    <rPh sb="55" eb="58">
      <t>キボウシャ</t>
    </rPh>
    <rPh sb="58" eb="60">
      <t>ゼンイン</t>
    </rPh>
    <phoneticPr fontId="19"/>
  </si>
  <si>
    <t>月平均2時間程度</t>
    <rPh sb="0" eb="1">
      <t>ツキ</t>
    </rPh>
    <rPh sb="1" eb="3">
      <t>ヘイキン</t>
    </rPh>
    <rPh sb="4" eb="6">
      <t>ジカン</t>
    </rPh>
    <rPh sb="6" eb="8">
      <t>テイド</t>
    </rPh>
    <phoneticPr fontId="19"/>
  </si>
  <si>
    <t>検体検査：血液・尿・喀痰・組織・細胞などを分析し、感染症、貧血、臓器機能などを評価します。一部の検査は外注委託しております。　　　　　　　　　　　　　　　　　　　　　　　　　　　　　　　　　生理機能検査：心電図、超音波（エコー）などで心臓、腹部臓器の働きを調べます。      検査機器の管理：自動分析装置の操作、精度管理、試薬管理、結果のチェックと報告を行います。　　　　　　　　　　　　　　　　　　　　　　　　　　　　　　　　　　※超音波（エコー）は操作ができなくても可能です。</t>
    <rPh sb="0" eb="4">
      <t>ケンタイケンサ</t>
    </rPh>
    <rPh sb="5" eb="7">
      <t>ケツエキ</t>
    </rPh>
    <rPh sb="8" eb="9">
      <t>ニョウ</t>
    </rPh>
    <rPh sb="10" eb="12">
      <t>カクタン</t>
    </rPh>
    <rPh sb="13" eb="15">
      <t>ソシキ</t>
    </rPh>
    <rPh sb="16" eb="18">
      <t>サイボウ</t>
    </rPh>
    <rPh sb="21" eb="23">
      <t>ブンセキ</t>
    </rPh>
    <rPh sb="25" eb="28">
      <t>カンセンショウ</t>
    </rPh>
    <rPh sb="29" eb="31">
      <t>ヒンケツ</t>
    </rPh>
    <rPh sb="32" eb="36">
      <t>ゾウキキノウ</t>
    </rPh>
    <rPh sb="39" eb="41">
      <t>ヒョウカ</t>
    </rPh>
    <rPh sb="45" eb="47">
      <t>イチブ</t>
    </rPh>
    <rPh sb="48" eb="50">
      <t>ケンサ</t>
    </rPh>
    <rPh sb="51" eb="53">
      <t>ガイチュウ</t>
    </rPh>
    <rPh sb="53" eb="55">
      <t>イタク</t>
    </rPh>
    <rPh sb="95" eb="97">
      <t>セイリ</t>
    </rPh>
    <rPh sb="97" eb="99">
      <t>キノウ</t>
    </rPh>
    <rPh sb="99" eb="101">
      <t>ケンサ</t>
    </rPh>
    <rPh sb="102" eb="105">
      <t>シンデンズ</t>
    </rPh>
    <rPh sb="106" eb="109">
      <t>チョウオンパ</t>
    </rPh>
    <rPh sb="117" eb="119">
      <t>シンゾウ</t>
    </rPh>
    <rPh sb="120" eb="122">
      <t>フクブ</t>
    </rPh>
    <rPh sb="122" eb="124">
      <t>ゾウキ</t>
    </rPh>
    <rPh sb="125" eb="126">
      <t>ハタラ</t>
    </rPh>
    <rPh sb="128" eb="129">
      <t>シラ</t>
    </rPh>
    <rPh sb="139" eb="143">
      <t>ケンサキキ</t>
    </rPh>
    <rPh sb="144" eb="146">
      <t>カンリ</t>
    </rPh>
    <rPh sb="147" eb="149">
      <t>ジドウ</t>
    </rPh>
    <rPh sb="149" eb="153">
      <t>ブンセキソウチ</t>
    </rPh>
    <rPh sb="154" eb="156">
      <t>ソウサ</t>
    </rPh>
    <rPh sb="157" eb="161">
      <t>セイドカンリ</t>
    </rPh>
    <rPh sb="162" eb="164">
      <t>シヤク</t>
    </rPh>
    <rPh sb="164" eb="166">
      <t>カンリ</t>
    </rPh>
    <rPh sb="167" eb="169">
      <t>ケッカ</t>
    </rPh>
    <rPh sb="175" eb="177">
      <t>ホウコク</t>
    </rPh>
    <rPh sb="178" eb="179">
      <t>オコナ</t>
    </rPh>
    <rPh sb="218" eb="221">
      <t>チョウオンパ</t>
    </rPh>
    <rPh sb="227" eb="229">
      <t>ソウサ</t>
    </rPh>
    <rPh sb="236" eb="238">
      <t>カノウ</t>
    </rPh>
    <phoneticPr fontId="19"/>
  </si>
  <si>
    <t>同上　</t>
    <rPh sb="0" eb="2">
      <t>ドウジョウ</t>
    </rPh>
    <phoneticPr fontId="19"/>
  </si>
  <si>
    <t>早明浦病院は高知県の北部に位置し、四季折々の自然に恵まれに食の魅力にもあふれています。水資源が豊富でありカヌーやキャンプなどアウトドア活動を楽しめる環境が整っています。自然の中でのびのびと子育てができる点も大きな魅力です。安心して子育てができる支援制度が充実しており生活に必要な施設も集約されて利便性も確保されております。経験の少ない方や新規学卒者も応募ください。UIターン希望者も大歓迎です。業務になれるまで懇切丁寧にご指導いたします。</t>
  </si>
  <si>
    <t>医療法人十全会は「四国のいのち」早明浦ダムにほど近い山紫水明の恵まれた環境のなかで地域のみなさまと心と心のふれあいを大切にしながら患者様、利用者様の立場に立って住み慣れた地域で安心して暮らせる医療と看護、介護の提供に日々取り組んでいます。仕事内容に不安がある方もまずはお気軽に職場見学にお越し下さい。</t>
  </si>
  <si>
    <t>非常勤職員の場合は希望する勤務日数での就労も可能です。</t>
    <rPh sb="0" eb="3">
      <t>ヒジョウキン</t>
    </rPh>
    <rPh sb="3" eb="5">
      <t>ショクイン</t>
    </rPh>
    <rPh sb="6" eb="8">
      <t>バアイ</t>
    </rPh>
    <rPh sb="9" eb="11">
      <t>キボウ</t>
    </rPh>
    <rPh sb="13" eb="17">
      <t>キンムニッスウ</t>
    </rPh>
    <rPh sb="19" eb="21">
      <t>シュウロウ</t>
    </rPh>
    <rPh sb="22" eb="24">
      <t>カノウ</t>
    </rPh>
    <phoneticPr fontId="19"/>
  </si>
  <si>
    <t>各部署の職員と信頼関係を築き円滑なコミュニケーションをとることができる方</t>
    <rPh sb="0" eb="1">
      <t>カク</t>
    </rPh>
    <rPh sb="1" eb="3">
      <t>ブショ</t>
    </rPh>
    <rPh sb="4" eb="6">
      <t>ショクイン</t>
    </rPh>
    <rPh sb="7" eb="11">
      <t>シンライカンケイ</t>
    </rPh>
    <rPh sb="12" eb="13">
      <t>キズ</t>
    </rPh>
    <rPh sb="14" eb="16">
      <t>エンカツ</t>
    </rPh>
    <rPh sb="35" eb="36">
      <t>カタ</t>
    </rPh>
    <phoneticPr fontId="19"/>
  </si>
  <si>
    <t>年間休日121日　年次有給休暇は入職後6ヶ月後に10日付与・慶弔休暇、産前産後休暇、育児休暇、介護休暇、夏休み等あり。</t>
    <rPh sb="0" eb="2">
      <t>ネンカン</t>
    </rPh>
    <rPh sb="2" eb="4">
      <t>キュウジツ</t>
    </rPh>
    <rPh sb="7" eb="8">
      <t>ヒ</t>
    </rPh>
    <rPh sb="9" eb="11">
      <t>ネンジ</t>
    </rPh>
    <rPh sb="11" eb="15">
      <t>ユウキュウキュウカ</t>
    </rPh>
    <rPh sb="16" eb="19">
      <t>ニュウショクゴ</t>
    </rPh>
    <rPh sb="21" eb="22">
      <t>ツキ</t>
    </rPh>
    <rPh sb="22" eb="23">
      <t>ゴ</t>
    </rPh>
    <rPh sb="26" eb="27">
      <t>ヒ</t>
    </rPh>
    <rPh sb="27" eb="29">
      <t>フヨ</t>
    </rPh>
    <rPh sb="30" eb="32">
      <t>ケイチョウ</t>
    </rPh>
    <rPh sb="32" eb="34">
      <t>キュウカ</t>
    </rPh>
    <rPh sb="35" eb="37">
      <t>サンゼン</t>
    </rPh>
    <rPh sb="37" eb="39">
      <t>サンゴ</t>
    </rPh>
    <rPh sb="39" eb="41">
      <t>キュウカ</t>
    </rPh>
    <rPh sb="42" eb="44">
      <t>イクジ</t>
    </rPh>
    <rPh sb="44" eb="46">
      <t>キュウカ</t>
    </rPh>
    <rPh sb="47" eb="49">
      <t>カイゴ</t>
    </rPh>
    <rPh sb="49" eb="51">
      <t>キュウカ</t>
    </rPh>
    <rPh sb="52" eb="54">
      <t>ナツヤス</t>
    </rPh>
    <rPh sb="55" eb="56">
      <t>トウ</t>
    </rPh>
    <phoneticPr fontId="19"/>
  </si>
  <si>
    <t>寮家賃の負担は0円です（水道光熱費は利用者負担となります）。　　　　　　　　　高知市、南国市へ無料送迎バスを運行しており送迎場所には無料駐車場を用意しております。自宅から無料駐車場への距離に応じた交通費を支給します。
各種保険付（雇用、労災、健康、厚生）社宅制度、制服貸与、育休産休制度あり、退職金制度:あり（勤続3年以上）</t>
    <rPh sb="0" eb="1">
      <t>リョウ</t>
    </rPh>
    <rPh sb="1" eb="3">
      <t>ヤチン</t>
    </rPh>
    <rPh sb="4" eb="6">
      <t>フタン</t>
    </rPh>
    <rPh sb="8" eb="9">
      <t>エン</t>
    </rPh>
    <rPh sb="12" eb="14">
      <t>スイドウ</t>
    </rPh>
    <rPh sb="14" eb="17">
      <t>コウネツヒ</t>
    </rPh>
    <rPh sb="18" eb="21">
      <t>リヨウシャ</t>
    </rPh>
    <rPh sb="21" eb="23">
      <t>フタン</t>
    </rPh>
    <rPh sb="39" eb="42">
      <t>コウチシ</t>
    </rPh>
    <rPh sb="43" eb="46">
      <t>ナンコクシ</t>
    </rPh>
    <rPh sb="47" eb="49">
      <t>ムリョウ</t>
    </rPh>
    <rPh sb="49" eb="51">
      <t>ソウゲイ</t>
    </rPh>
    <rPh sb="54" eb="56">
      <t>ウンコウ</t>
    </rPh>
    <rPh sb="60" eb="64">
      <t>ソウゲイバショ</t>
    </rPh>
    <rPh sb="66" eb="68">
      <t>ムリョウ</t>
    </rPh>
    <rPh sb="68" eb="71">
      <t>チュウシャバ</t>
    </rPh>
    <rPh sb="72" eb="74">
      <t>ヨウイ</t>
    </rPh>
    <rPh sb="81" eb="83">
      <t>ジタク</t>
    </rPh>
    <rPh sb="85" eb="87">
      <t>ムリョウ</t>
    </rPh>
    <rPh sb="87" eb="90">
      <t>チュウシャバ</t>
    </rPh>
    <rPh sb="92" eb="94">
      <t>キョリ</t>
    </rPh>
    <rPh sb="95" eb="96">
      <t>オウ</t>
    </rPh>
    <rPh sb="98" eb="101">
      <t>コウツウヒ</t>
    </rPh>
    <rPh sb="102" eb="104">
      <t>シキュウ</t>
    </rPh>
    <phoneticPr fontId="19"/>
  </si>
  <si>
    <t xml:space="preserve">基本給：192,660円　資格手当：22,500円　ベースアップ手当12,000円～13,000円交通費：20,000円まで  時間外手当：あり 　賞与：年2回の支給月数は業績による。　　　　   　　　　　　　　　　　※基本給は経歴を考慮して決定します。交通費は4㎞から支給します。                                                                   </t>
    <rPh sb="0" eb="3">
      <t>キホンキュウ</t>
    </rPh>
    <rPh sb="11" eb="12">
      <t>エン</t>
    </rPh>
    <rPh sb="13" eb="17">
      <t>シカクテアテ</t>
    </rPh>
    <rPh sb="24" eb="25">
      <t>エン</t>
    </rPh>
    <rPh sb="32" eb="34">
      <t>テアテ</t>
    </rPh>
    <rPh sb="40" eb="41">
      <t>エン</t>
    </rPh>
    <rPh sb="48" eb="49">
      <t>エン</t>
    </rPh>
    <rPh sb="49" eb="52">
      <t>コウツウヒ</t>
    </rPh>
    <rPh sb="59" eb="60">
      <t>エン</t>
    </rPh>
    <rPh sb="64" eb="67">
      <t>ジカンガイ</t>
    </rPh>
    <rPh sb="67" eb="69">
      <t>テアテ</t>
    </rPh>
    <rPh sb="74" eb="76">
      <t>ショウヨ</t>
    </rPh>
    <rPh sb="77" eb="78">
      <t>ネン</t>
    </rPh>
    <rPh sb="79" eb="80">
      <t>カイ</t>
    </rPh>
    <rPh sb="81" eb="83">
      <t>シキュウ</t>
    </rPh>
    <rPh sb="83" eb="85">
      <t>ツキスウ</t>
    </rPh>
    <rPh sb="86" eb="88">
      <t>ギョウセキ</t>
    </rPh>
    <rPh sb="113" eb="116">
      <t>キホンキュウ</t>
    </rPh>
    <phoneticPr fontId="19"/>
  </si>
  <si>
    <t>8：30～17：30　休憩時間60分　　　　　　　　　　　　　　　　　　　　　　　　第１、第３，第５週の土曜日（8：30～12：30）は外来診療があり交代勤務</t>
    <rPh sb="11" eb="13">
      <t>キュウケイ</t>
    </rPh>
    <rPh sb="13" eb="15">
      <t>ジカン</t>
    </rPh>
    <rPh sb="17" eb="18">
      <t>フン</t>
    </rPh>
    <rPh sb="42" eb="43">
      <t>ダイ</t>
    </rPh>
    <rPh sb="45" eb="46">
      <t>ダイ</t>
    </rPh>
    <rPh sb="48" eb="49">
      <t>ダイ</t>
    </rPh>
    <rPh sb="50" eb="51">
      <t>シュウ</t>
    </rPh>
    <rPh sb="52" eb="54">
      <t>ドヨウ</t>
    </rPh>
    <rPh sb="54" eb="55">
      <t>ヒ</t>
    </rPh>
    <rPh sb="68" eb="72">
      <t>ガイライシンリョウ</t>
    </rPh>
    <rPh sb="75" eb="77">
      <t>コウタイ</t>
    </rPh>
    <rPh sb="77" eb="79">
      <t>キンム</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</si>
</sst>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hh:mm"/>
  </numFmts>
  <fonts count="39" x14ac:knownFonts="1">
    <font>
      <sz val="11"/>
      <color theme="1"/>
      <name val="メイリオ"/>
      <family val="3"/>
    </font>
    <font>
      <sz val="11"/>
      <color theme="1"/>
      <name val="メイリオ"/>
      <family val="3"/>
    </font>
    <font>
      <sz val="11"/>
      <color rgb="FF9C5700"/>
      <name val="メイリオ"/>
      <family val="2"/>
    </font>
    <font>
      <sz val="11"/>
      <color theme="0"/>
      <name val="メイリオ"/>
      <family val="2"/>
    </font>
    <font>
      <sz val="18"/>
      <color theme="3"/>
      <name val="游ゴシック Light"/>
      <family val="2"/>
      <scheme val="major"/>
    </font>
    <font>
      <b/>
      <sz val="11"/>
      <color theme="0"/>
      <name val="メイリオ"/>
      <family val="2"/>
    </font>
    <font>
      <sz val="11"/>
      <color rgb="FFFA7D00"/>
      <name val="メイリオ"/>
      <family val="2"/>
    </font>
    <font>
      <sz val="11"/>
      <color rgb="FF3F3F76"/>
      <name val="メイリオ"/>
      <family val="2"/>
    </font>
    <font>
      <b/>
      <sz val="11"/>
      <color rgb="FF3F3F3F"/>
      <name val="メイリオ"/>
      <family val="2"/>
    </font>
    <font>
      <sz val="11"/>
      <color rgb="FF9C0006"/>
      <name val="メイリオ"/>
      <family val="2"/>
    </font>
    <font>
      <sz val="11"/>
      <color theme="1"/>
      <name val="游ゴシック"/>
      <family val="2"/>
      <scheme val="minor"/>
    </font>
    <font>
      <sz val="11"/>
      <color rgb="FF006100"/>
      <name val="メイリオ"/>
      <family val="2"/>
    </font>
    <font>
      <b/>
      <sz val="15"/>
      <color theme="3"/>
      <name val="メイリオ"/>
      <family val="2"/>
    </font>
    <font>
      <b/>
      <sz val="13"/>
      <color theme="3"/>
      <name val="メイリオ"/>
      <family val="2"/>
    </font>
    <font>
      <b/>
      <sz val="11"/>
      <color theme="3"/>
      <name val="メイリオ"/>
      <family val="2"/>
    </font>
    <font>
      <b/>
      <sz val="11"/>
      <color rgb="FFFA7D00"/>
      <name val="メイリオ"/>
      <family val="2"/>
    </font>
    <font>
      <i/>
      <sz val="11"/>
      <color rgb="FF7F7F7F"/>
      <name val="メイリオ"/>
      <family val="2"/>
    </font>
    <font>
      <sz val="11"/>
      <color rgb="FFFF0000"/>
      <name val="メイリオ"/>
      <family val="3"/>
    </font>
    <font>
      <b/>
      <sz val="11"/>
      <color theme="1"/>
      <name val="メイリオ"/>
      <family val="2"/>
    </font>
    <font>
      <sz val="6"/>
      <name val="メイリオ"/>
      <family val="3"/>
    </font>
    <font>
      <sz val="12"/>
      <color theme="1"/>
      <name val="メイリオ"/>
      <family val="3"/>
    </font>
    <font>
      <b/>
      <sz val="12"/>
      <color theme="1"/>
      <name val="メイリオ"/>
      <family val="3"/>
    </font>
    <font>
      <sz val="12"/>
      <name val="メイリオ"/>
      <family val="3"/>
    </font>
    <font>
      <sz val="12"/>
      <color rgb="FFFF0000"/>
      <name val="メイリオ"/>
      <family val="3"/>
    </font>
    <font>
      <b/>
      <sz val="12"/>
      <color rgb="FFFF0000"/>
      <name val="メイリオ"/>
      <family val="3"/>
    </font>
    <font>
      <b/>
      <sz val="12"/>
      <name val="メイリオ"/>
      <family val="3"/>
    </font>
    <font>
      <sz val="12"/>
      <color theme="1"/>
      <name val="游ゴシック"/>
      <family val="3"/>
      <scheme val="minor"/>
    </font>
    <font>
      <sz val="11"/>
      <name val="メイリオ"/>
      <family val="3"/>
    </font>
    <font>
      <b/>
      <sz val="12"/>
      <color theme="1"/>
      <name val="游ゴシック"/>
      <family val="3"/>
      <scheme val="minor"/>
    </font>
    <font>
      <sz val="6"/>
      <name val="游ゴシック"/>
      <family val="3"/>
      <charset val="128"/>
    </font>
    <font>
      <sz val="11"/>
      <color theme="1"/>
      <name val="メイリオ"/>
      <family val="3"/>
    </font>
    <font>
      <sz val="12"/>
      <color rgb="FFFF0000"/>
      <name val="メイリオ"/>
      <family val="3"/>
      <charset val="128"/>
    </font>
    <font>
      <b/>
      <i/>
      <sz val="12"/>
      <color rgb="FFFF0000"/>
      <name val="メイリオ"/>
      <family val="3"/>
      <charset val="128"/>
    </font>
    <font>
      <b/>
      <sz val="12"/>
      <color rgb="FFFF0000"/>
      <name val="メイリオ"/>
      <family val="3"/>
      <charset val="128"/>
    </font>
    <font>
      <sz val="12"/>
      <color theme="1"/>
      <name val="メイリオ"/>
      <family val="3"/>
      <charset val="128"/>
    </font>
    <font>
      <sz val="12"/>
      <name val="メイリオ"/>
      <family val="3"/>
      <charset val="128"/>
    </font>
    <font>
      <b/>
      <sz val="12"/>
      <name val="メイリオ"/>
      <family val="3"/>
      <charset val="128"/>
    </font>
    <font>
      <sz val="12"/>
      <color rgb="FFFF0000"/>
      <name val="游ゴシック"/>
      <family val="3"/>
      <scheme val="minor"/>
    </font>
    <font>
      <u/>
      <sz val="11"/>
      <color theme="10"/>
      <name val="メイリオ"/>
      <family val="3"/>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solid">
        <fgColor rgb="FFFFCC99"/>
      </patternFill>
    </fill>
    <fill>
      <patternFill patternType="solid">
        <fgColor rgb="FFF2F2F2"/>
      </patternFill>
    </fill>
    <fill>
      <patternFill patternType="solid">
        <fgColor rgb="FFFFC7CE"/>
      </patternFill>
    </fill>
    <fill>
      <patternFill patternType="solid">
        <fgColor rgb="FFC6EFCE"/>
      </patternFill>
    </fill>
    <fill>
      <patternFill patternType="solid">
        <fgColor theme="3"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rgb="FFC00000"/>
        <bgColor indexed="64"/>
      </patternFill>
    </fill>
  </fills>
  <borders count="27">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s>
  <cellStyleXfs count="45">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2"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1" fillId="28" borderId="2" applyNumberFormat="0" applyFont="0" applyAlignment="0" applyProtection="0">
      <alignment vertical="center"/>
    </xf>
    <xf numFmtId="0" fontId="6" fillId="0" borderId="3" applyNumberFormat="0" applyFill="0" applyAlignment="0" applyProtection="0">
      <alignment vertical="center"/>
    </xf>
    <xf numFmtId="0" fontId="7" fillId="29" borderId="4" applyNumberFormat="0" applyAlignment="0" applyProtection="0">
      <alignment vertical="center"/>
    </xf>
    <xf numFmtId="0" fontId="8" fillId="30" borderId="5" applyNumberFormat="0" applyAlignment="0" applyProtection="0">
      <alignment vertical="center"/>
    </xf>
    <xf numFmtId="0" fontId="9" fillId="31" borderId="0" applyNumberFormat="0" applyBorder="0" applyAlignment="0" applyProtection="0">
      <alignment vertical="center"/>
    </xf>
    <xf numFmtId="0" fontId="10" fillId="0" borderId="0"/>
    <xf numFmtId="0" fontId="10" fillId="0" borderId="0">
      <alignment vertical="center"/>
    </xf>
    <xf numFmtId="0" fontId="11" fillId="32"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0"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38" fillId="0" borderId="0" applyNumberFormat="0" applyFill="0" applyBorder="0" applyAlignment="0" applyProtection="0">
      <alignment vertical="center"/>
    </xf>
  </cellStyleXfs>
  <cellXfs count="116">
    <xf numFmtId="0" fontId="0" fillId="0" borderId="0" xfId="0">
      <alignment vertical="center"/>
    </xf>
    <xf numFmtId="0" fontId="20" fillId="0" borderId="0" xfId="0" applyFont="1" applyAlignment="1">
      <alignment horizontal="center" vertical="center"/>
    </xf>
    <xf numFmtId="0" fontId="20" fillId="0" borderId="0" xfId="0" applyFont="1" applyAlignment="1">
      <alignment vertical="center" wrapText="1"/>
    </xf>
    <xf numFmtId="0" fontId="20" fillId="0" borderId="0" xfId="0" applyFont="1" applyAlignment="1">
      <alignment horizontal="center" vertical="center" wrapText="1"/>
    </xf>
    <xf numFmtId="0" fontId="20" fillId="0" borderId="0" xfId="0" applyFont="1" applyAlignment="1">
      <alignment horizontal="left" vertical="center" wrapText="1"/>
    </xf>
    <xf numFmtId="0" fontId="20" fillId="0" borderId="0" xfId="0" applyFont="1">
      <alignment vertical="center"/>
    </xf>
    <xf numFmtId="0" fontId="20" fillId="33" borderId="0" xfId="0" applyFont="1" applyFill="1" applyAlignment="1">
      <alignment horizontal="center" vertical="center"/>
    </xf>
    <xf numFmtId="0" fontId="20" fillId="34" borderId="0" xfId="0" applyFont="1" applyFill="1" applyAlignment="1">
      <alignment horizontal="center" vertical="center"/>
    </xf>
    <xf numFmtId="0" fontId="21" fillId="0" borderId="0" xfId="0" applyFont="1" applyAlignment="1">
      <alignment horizontal="center" vertical="center" wrapText="1"/>
    </xf>
    <xf numFmtId="0" fontId="20" fillId="35" borderId="10" xfId="0" applyFont="1" applyFill="1" applyBorder="1" applyAlignment="1">
      <alignment vertical="center" wrapText="1"/>
    </xf>
    <xf numFmtId="0" fontId="20" fillId="34" borderId="10" xfId="0" applyFont="1" applyFill="1" applyBorder="1" applyAlignment="1">
      <alignment vertical="center" wrapText="1"/>
    </xf>
    <xf numFmtId="0" fontId="22" fillId="35" borderId="10" xfId="0" applyFont="1" applyFill="1" applyBorder="1" applyAlignment="1" applyProtection="1">
      <alignment vertical="center" wrapText="1"/>
      <protection locked="0"/>
    </xf>
    <xf numFmtId="0" fontId="20" fillId="0" borderId="11" xfId="0" applyFont="1" applyBorder="1" applyAlignment="1">
      <alignment vertical="center" wrapText="1"/>
    </xf>
    <xf numFmtId="0" fontId="20" fillId="0" borderId="10" xfId="0" applyFont="1" applyBorder="1" applyAlignment="1">
      <alignment vertical="center" wrapText="1"/>
    </xf>
    <xf numFmtId="0" fontId="22" fillId="35" borderId="10" xfId="0" applyFont="1" applyFill="1" applyBorder="1" applyAlignment="1">
      <alignment vertical="center" wrapText="1"/>
    </xf>
    <xf numFmtId="0" fontId="20" fillId="35" borderId="12" xfId="0" applyFont="1" applyFill="1" applyBorder="1" applyAlignment="1">
      <alignment vertical="center" wrapText="1"/>
    </xf>
    <xf numFmtId="0" fontId="20" fillId="0" borderId="13" xfId="0" applyFont="1" applyBorder="1" applyAlignment="1">
      <alignment vertical="center" wrapText="1"/>
    </xf>
    <xf numFmtId="0" fontId="20" fillId="0" borderId="14" xfId="0" applyFont="1" applyBorder="1" applyAlignment="1">
      <alignment vertical="center" wrapText="1"/>
    </xf>
    <xf numFmtId="0" fontId="20" fillId="0" borderId="15" xfId="0" applyFont="1" applyBorder="1" applyAlignment="1">
      <alignment vertical="center" wrapText="1"/>
    </xf>
    <xf numFmtId="0" fontId="22" fillId="0" borderId="13" xfId="0" applyFont="1" applyBorder="1" applyAlignment="1">
      <alignment vertical="center" wrapText="1"/>
    </xf>
    <xf numFmtId="0" fontId="20" fillId="34" borderId="16" xfId="0" applyFont="1" applyFill="1" applyBorder="1" applyAlignment="1">
      <alignment vertical="center" wrapText="1"/>
    </xf>
    <xf numFmtId="0" fontId="20" fillId="0" borderId="10" xfId="0" applyFont="1" applyBorder="1" applyAlignment="1">
      <alignment horizontal="center" vertical="center" wrapText="1"/>
    </xf>
    <xf numFmtId="0" fontId="20" fillId="34" borderId="10" xfId="0" applyFont="1" applyFill="1" applyBorder="1" applyAlignment="1">
      <alignment horizontal="center" vertical="center" wrapText="1"/>
    </xf>
    <xf numFmtId="0" fontId="22"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7" xfId="0" applyFont="1" applyBorder="1" applyAlignment="1">
      <alignment horizontal="center" vertical="center" wrapText="1"/>
    </xf>
    <xf numFmtId="0" fontId="21" fillId="0" borderId="18" xfId="0" applyFont="1" applyBorder="1" applyAlignment="1">
      <alignment horizontal="center" vertical="center" wrapText="1"/>
    </xf>
    <xf numFmtId="0" fontId="20" fillId="0" borderId="10" xfId="0" applyFont="1" applyBorder="1" applyAlignment="1">
      <alignment horizontal="left" vertical="center" wrapText="1"/>
    </xf>
    <xf numFmtId="0" fontId="24" fillId="0" borderId="10" xfId="0" applyFont="1" applyBorder="1" applyAlignment="1">
      <alignment horizontal="left" vertical="center" wrapText="1"/>
    </xf>
    <xf numFmtId="0" fontId="23" fillId="0" borderId="10" xfId="0" applyFont="1" applyBorder="1" applyAlignment="1">
      <alignment horizontal="left" vertical="center" wrapText="1"/>
    </xf>
    <xf numFmtId="0" fontId="22" fillId="0" borderId="10" xfId="0" applyFont="1" applyBorder="1" applyAlignment="1">
      <alignment horizontal="left" vertical="center" wrapText="1"/>
    </xf>
    <xf numFmtId="0" fontId="20" fillId="0" borderId="11" xfId="0" applyFont="1" applyBorder="1" applyAlignment="1">
      <alignment horizontal="left" vertical="center" wrapText="1"/>
    </xf>
    <xf numFmtId="0" fontId="25" fillId="0" borderId="10" xfId="0" applyFont="1" applyBorder="1" applyAlignment="1">
      <alignment horizontal="left" vertical="center" wrapText="1"/>
    </xf>
    <xf numFmtId="0" fontId="24" fillId="0" borderId="12" xfId="0" applyFont="1" applyBorder="1" applyAlignment="1">
      <alignment horizontal="left" vertical="center" wrapText="1"/>
    </xf>
    <xf numFmtId="0" fontId="23" fillId="0" borderId="13" xfId="0" applyFont="1" applyBorder="1" applyAlignment="1">
      <alignment horizontal="left" vertical="center" wrapText="1"/>
    </xf>
    <xf numFmtId="0" fontId="22" fillId="0" borderId="13" xfId="0" applyFont="1" applyBorder="1" applyAlignment="1">
      <alignment horizontal="left" vertical="center" wrapText="1"/>
    </xf>
    <xf numFmtId="0" fontId="20" fillId="0" borderId="13" xfId="0" applyFont="1" applyBorder="1" applyAlignment="1">
      <alignment horizontal="left" vertical="center" wrapText="1"/>
    </xf>
    <xf numFmtId="0" fontId="20" fillId="0" borderId="14" xfId="0" applyFont="1" applyBorder="1" applyAlignment="1">
      <alignment horizontal="left" vertical="center" wrapText="1"/>
    </xf>
    <xf numFmtId="0" fontId="24" fillId="0" borderId="13" xfId="0" applyFont="1" applyBorder="1" applyAlignment="1">
      <alignment horizontal="left" vertical="center" wrapText="1"/>
    </xf>
    <xf numFmtId="0" fontId="21" fillId="0" borderId="10" xfId="0" applyFont="1" applyBorder="1" applyAlignment="1">
      <alignment horizontal="left" vertical="center" wrapText="1"/>
    </xf>
    <xf numFmtId="14" fontId="20" fillId="0" borderId="10" xfId="0" applyNumberFormat="1" applyFont="1" applyBorder="1" applyAlignment="1">
      <alignment horizontal="left" vertical="center" wrapText="1"/>
    </xf>
    <xf numFmtId="49" fontId="23" fillId="0" borderId="10" xfId="0" applyNumberFormat="1" applyFont="1" applyBorder="1" applyAlignment="1">
      <alignment horizontal="left" vertical="center" wrapText="1"/>
    </xf>
    <xf numFmtId="49" fontId="20" fillId="0" borderId="0" xfId="0" applyNumberFormat="1" applyFont="1" applyAlignment="1">
      <alignment horizontal="right" vertical="center" wrapText="1"/>
    </xf>
    <xf numFmtId="0" fontId="0" fillId="0" borderId="10" xfId="0" applyBorder="1" applyAlignment="1">
      <alignment vertical="center" wrapText="1"/>
    </xf>
    <xf numFmtId="0" fontId="0" fillId="0" borderId="10" xfId="0" applyBorder="1" applyAlignment="1">
      <alignment horizontal="left" vertical="center" wrapText="1"/>
    </xf>
    <xf numFmtId="0" fontId="20" fillId="0" borderId="20" xfId="0" applyFont="1" applyBorder="1" applyAlignment="1">
      <alignment vertical="center" wrapText="1"/>
    </xf>
    <xf numFmtId="0" fontId="0" fillId="0" borderId="20" xfId="0" applyBorder="1" applyAlignment="1">
      <alignment horizontal="left" vertical="center" wrapText="1"/>
    </xf>
    <xf numFmtId="14" fontId="0" fillId="0" borderId="10" xfId="0" applyNumberFormat="1" applyBorder="1" applyAlignment="1">
      <alignment horizontal="left" vertical="center" wrapText="1"/>
    </xf>
    <xf numFmtId="0" fontId="20" fillId="35" borderId="16" xfId="0" applyFont="1" applyFill="1" applyBorder="1" applyAlignment="1">
      <alignment vertical="center" wrapText="1"/>
    </xf>
    <xf numFmtId="0" fontId="20" fillId="0" borderId="21" xfId="0" applyFont="1" applyBorder="1" applyAlignment="1">
      <alignment vertical="center" wrapText="1"/>
    </xf>
    <xf numFmtId="0" fontId="26" fillId="0" borderId="22" xfId="33" applyFont="1" applyBorder="1" applyAlignment="1">
      <alignment wrapText="1"/>
    </xf>
    <xf numFmtId="0" fontId="26" fillId="0" borderId="13" xfId="33" applyFont="1" applyBorder="1" applyAlignment="1">
      <alignment wrapText="1"/>
    </xf>
    <xf numFmtId="0" fontId="20" fillId="0" borderId="16" xfId="0" applyFont="1" applyBorder="1" applyAlignment="1">
      <alignment vertical="center" wrapText="1"/>
    </xf>
    <xf numFmtId="0" fontId="20" fillId="35" borderId="21" xfId="0" applyFont="1" applyFill="1" applyBorder="1" applyAlignment="1">
      <alignment vertical="center" wrapText="1"/>
    </xf>
    <xf numFmtId="0" fontId="20" fillId="35" borderId="22" xfId="0" applyFont="1" applyFill="1" applyBorder="1" applyAlignment="1">
      <alignment vertical="center" wrapText="1"/>
    </xf>
    <xf numFmtId="0" fontId="20" fillId="35" borderId="13" xfId="0" applyFont="1" applyFill="1" applyBorder="1" applyAlignment="1">
      <alignment vertical="center" wrapText="1"/>
    </xf>
    <xf numFmtId="0" fontId="20" fillId="35" borderId="23" xfId="0" applyFont="1" applyFill="1" applyBorder="1" applyAlignment="1">
      <alignment vertical="center" wrapText="1"/>
    </xf>
    <xf numFmtId="0" fontId="20" fillId="35" borderId="24" xfId="0" applyFont="1" applyFill="1" applyBorder="1" applyAlignment="1">
      <alignment vertical="center" wrapText="1"/>
    </xf>
    <xf numFmtId="177" fontId="0" fillId="0" borderId="10" xfId="0" applyNumberFormat="1" applyBorder="1" applyAlignment="1">
      <alignment horizontal="left" vertical="center" wrapText="1"/>
    </xf>
    <xf numFmtId="176" fontId="0" fillId="0" borderId="10" xfId="0" applyNumberFormat="1" applyBorder="1" applyAlignment="1">
      <alignment horizontal="left" vertical="center" wrapText="1"/>
    </xf>
    <xf numFmtId="0" fontId="0" fillId="0" borderId="0" xfId="0" applyAlignment="1">
      <alignment horizontal="left" vertical="center" wrapText="1"/>
    </xf>
    <xf numFmtId="0" fontId="17" fillId="0" borderId="16" xfId="0" applyFont="1" applyBorder="1">
      <alignment vertical="center"/>
    </xf>
    <xf numFmtId="0" fontId="17" fillId="0" borderId="11" xfId="0" applyFont="1" applyBorder="1">
      <alignment vertical="center"/>
    </xf>
    <xf numFmtId="0" fontId="17" fillId="0" borderId="24" xfId="0" applyFont="1" applyBorder="1">
      <alignment vertical="center"/>
    </xf>
    <xf numFmtId="0" fontId="0" fillId="0" borderId="0" xfId="0" applyAlignment="1">
      <alignment vertical="center" wrapText="1"/>
    </xf>
    <xf numFmtId="0" fontId="0" fillId="0" borderId="10" xfId="0" applyBorder="1">
      <alignment vertical="center"/>
    </xf>
    <xf numFmtId="0" fontId="0" fillId="35" borderId="10" xfId="0" applyFill="1" applyBorder="1" applyAlignment="1">
      <alignment vertical="center" wrapText="1"/>
    </xf>
    <xf numFmtId="0" fontId="0" fillId="35" borderId="10" xfId="0" applyFill="1" applyBorder="1">
      <alignment vertical="center"/>
    </xf>
    <xf numFmtId="0" fontId="26" fillId="0" borderId="0" xfId="33" applyFont="1"/>
    <xf numFmtId="0" fontId="26" fillId="36" borderId="16" xfId="33" applyFont="1" applyFill="1" applyBorder="1" applyAlignment="1">
      <alignment horizontal="center"/>
    </xf>
    <xf numFmtId="0" fontId="26" fillId="0" borderId="10" xfId="33" applyFont="1" applyBorder="1"/>
    <xf numFmtId="0" fontId="26" fillId="36" borderId="24" xfId="33" applyFont="1" applyFill="1" applyBorder="1" applyAlignment="1">
      <alignment horizontal="center"/>
    </xf>
    <xf numFmtId="0" fontId="28" fillId="0" borderId="0" xfId="33" applyFont="1"/>
    <xf numFmtId="0" fontId="26" fillId="0" borderId="16" xfId="33" applyFont="1" applyBorder="1"/>
    <xf numFmtId="0" fontId="26" fillId="36" borderId="11" xfId="33" applyFont="1" applyFill="1" applyBorder="1" applyAlignment="1">
      <alignment horizontal="center"/>
    </xf>
    <xf numFmtId="0" fontId="26" fillId="36" borderId="10" xfId="33" applyFont="1" applyFill="1" applyBorder="1" applyAlignment="1">
      <alignment horizontal="center"/>
    </xf>
    <xf numFmtId="0" fontId="26" fillId="0" borderId="24" xfId="33" applyFont="1" applyBorder="1"/>
    <xf numFmtId="0" fontId="26" fillId="0" borderId="0" xfId="33" applyFont="1" applyAlignment="1">
      <alignment horizontal="center"/>
    </xf>
    <xf numFmtId="0" fontId="26" fillId="0" borderId="25" xfId="33" applyFont="1" applyBorder="1"/>
    <xf numFmtId="0" fontId="26" fillId="36" borderId="26" xfId="33" applyFont="1" applyFill="1" applyBorder="1" applyAlignment="1">
      <alignment horizontal="center"/>
    </xf>
    <xf numFmtId="0" fontId="26" fillId="0" borderId="20" xfId="33" applyFont="1" applyBorder="1" applyAlignment="1">
      <alignment horizontal="center"/>
    </xf>
    <xf numFmtId="0" fontId="26" fillId="0" borderId="20" xfId="33" applyFont="1" applyBorder="1"/>
    <xf numFmtId="0" fontId="0" fillId="0" borderId="25" xfId="0" applyBorder="1" applyAlignment="1">
      <alignment horizontal="left" vertical="center" wrapText="1"/>
    </xf>
    <xf numFmtId="0" fontId="17" fillId="0" borderId="10" xfId="0" applyFont="1" applyBorder="1" applyAlignment="1">
      <alignment horizontal="left" vertical="center" wrapText="1"/>
    </xf>
    <xf numFmtId="0" fontId="37" fillId="0" borderId="10" xfId="33" applyFont="1" applyBorder="1" applyAlignment="1">
      <alignment wrapText="1"/>
    </xf>
    <xf numFmtId="0" fontId="37" fillId="0" borderId="14" xfId="33" applyFont="1" applyBorder="1" applyAlignment="1">
      <alignment wrapText="1"/>
    </xf>
    <xf numFmtId="0" fontId="27" fillId="35" borderId="10" xfId="0" applyFont="1" applyFill="1" applyBorder="1" applyAlignment="1">
      <alignment vertical="center" wrapText="1"/>
    </xf>
    <xf numFmtId="0" fontId="0" fillId="35" borderId="10" xfId="0" applyFill="1" applyBorder="1" applyAlignment="1">
      <alignment horizontal="left" vertical="center" wrapText="1"/>
    </xf>
    <xf numFmtId="0" fontId="25" fillId="0" borderId="0" xfId="0" applyFont="1" applyAlignment="1">
      <alignment horizontal="center" vertical="center" wrapText="1"/>
    </xf>
    <xf numFmtId="0" fontId="22" fillId="0" borderId="0" xfId="0" applyFont="1" applyAlignment="1">
      <alignment horizontal="left" vertical="center" wrapText="1"/>
    </xf>
    <xf numFmtId="0" fontId="35" fillId="0" borderId="19" xfId="0" applyFont="1" applyBorder="1" applyAlignment="1">
      <alignment vertical="center" wrapText="1"/>
    </xf>
    <xf numFmtId="0" fontId="26" fillId="0" borderId="0" xfId="33" applyFont="1" applyAlignment="1">
      <alignment wrapText="1"/>
    </xf>
    <xf numFmtId="0" fontId="35" fillId="0" borderId="10" xfId="0" applyFont="1" applyBorder="1" applyAlignment="1">
      <alignment horizontal="left" vertical="center" wrapText="1"/>
    </xf>
    <xf numFmtId="0" fontId="24" fillId="0" borderId="14" xfId="0" applyFont="1" applyBorder="1" applyAlignment="1">
      <alignment horizontal="left" vertical="center" wrapText="1"/>
    </xf>
    <xf numFmtId="0" fontId="17" fillId="37" borderId="24" xfId="0" applyFont="1" applyFill="1" applyBorder="1">
      <alignment vertical="center"/>
    </xf>
    <xf numFmtId="0" fontId="31" fillId="0" borderId="10" xfId="0" applyFont="1" applyBorder="1" applyAlignment="1">
      <alignment horizontal="left" vertical="center" wrapText="1"/>
    </xf>
    <xf numFmtId="0" fontId="35" fillId="0" borderId="10" xfId="0" applyFont="1" applyBorder="1" applyAlignment="1" applyProtection="1">
      <alignment horizontal="left" vertical="center" wrapText="1"/>
      <protection locked="0"/>
    </xf>
    <xf numFmtId="49" fontId="35" fillId="0" borderId="10" xfId="0" applyNumberFormat="1" applyFont="1" applyBorder="1" applyAlignment="1" applyProtection="1">
      <alignment horizontal="left" vertical="center" wrapText="1"/>
      <protection locked="0"/>
    </xf>
    <xf numFmtId="0" fontId="35" fillId="0" borderId="11" xfId="0" applyFont="1" applyBorder="1" applyAlignment="1">
      <alignment horizontal="left" vertical="center" wrapText="1"/>
    </xf>
    <xf numFmtId="0" fontId="35" fillId="0" borderId="12" xfId="0" applyFont="1" applyBorder="1" applyAlignment="1" applyProtection="1">
      <alignment horizontal="left" vertical="center" wrapText="1"/>
      <protection locked="0"/>
    </xf>
    <xf numFmtId="0" fontId="35" fillId="0" borderId="13" xfId="0" applyFont="1" applyBorder="1" applyAlignment="1" applyProtection="1">
      <alignment horizontal="left" vertical="center" wrapText="1"/>
      <protection locked="0"/>
    </xf>
    <xf numFmtId="0" fontId="35" fillId="0" borderId="14" xfId="0" applyFont="1" applyBorder="1" applyAlignment="1" applyProtection="1">
      <alignment horizontal="left" vertical="center" wrapText="1"/>
      <protection locked="0"/>
    </xf>
    <xf numFmtId="0" fontId="35" fillId="0" borderId="17" xfId="0" applyFont="1" applyBorder="1" applyAlignment="1">
      <alignment horizontal="left" vertical="center" wrapText="1"/>
    </xf>
    <xf numFmtId="177" fontId="35" fillId="0" borderId="10" xfId="0" applyNumberFormat="1" applyFont="1" applyBorder="1" applyAlignment="1" applyProtection="1">
      <alignment horizontal="left" vertical="center" wrapText="1"/>
      <protection locked="0"/>
    </xf>
    <xf numFmtId="176" fontId="35" fillId="0" borderId="10" xfId="0" applyNumberFormat="1" applyFont="1" applyBorder="1" applyAlignment="1" applyProtection="1">
      <alignment horizontal="left" vertical="center" wrapText="1"/>
      <protection locked="0"/>
    </xf>
    <xf numFmtId="14" fontId="35" fillId="0" borderId="10" xfId="0" applyNumberFormat="1" applyFont="1" applyBorder="1" applyAlignment="1" applyProtection="1">
      <alignment horizontal="left" vertical="center" wrapText="1"/>
      <protection locked="0"/>
    </xf>
    <xf numFmtId="0" fontId="38" fillId="0" borderId="10" xfId="44" applyFill="1" applyBorder="1" applyAlignment="1" applyProtection="1">
      <alignment horizontal="left" vertical="center" wrapText="1"/>
      <protection locked="0"/>
    </xf>
    <xf numFmtId="0" fontId="36" fillId="0" borderId="10" xfId="0" applyFont="1" applyBorder="1" applyAlignment="1" applyProtection="1">
      <alignment horizontal="left" vertical="center" wrapText="1"/>
      <protection locked="0"/>
    </xf>
    <xf numFmtId="0" fontId="35" fillId="0" borderId="13" xfId="0" applyFont="1" applyBorder="1" applyAlignment="1">
      <alignment horizontal="left" vertical="center" wrapText="1"/>
    </xf>
    <xf numFmtId="0" fontId="22" fillId="0" borderId="10" xfId="0" applyFont="1" applyBorder="1" applyAlignment="1">
      <alignment horizontal="left" vertical="top" wrapText="1"/>
    </xf>
    <xf numFmtId="0" fontId="26" fillId="36" borderId="16" xfId="33" applyFont="1" applyFill="1" applyBorder="1" applyAlignment="1">
      <alignment horizontal="center"/>
    </xf>
    <xf numFmtId="0" fontId="26" fillId="36" borderId="24" xfId="33" applyFont="1" applyFill="1" applyBorder="1" applyAlignment="1">
      <alignment horizontal="center"/>
    </xf>
    <xf numFmtId="0" fontId="26" fillId="36" borderId="10" xfId="33" applyFont="1" applyFill="1" applyBorder="1" applyAlignment="1">
      <alignment horizont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ハイパーリンク" xfId="44" builtinId="8"/>
    <cellStyle name="メモ" xfId="28" builtinId="10" customBuiltin="1"/>
    <cellStyle name="リンク セル" xfId="29" builtinId="24" customBuiltin="1"/>
    <cellStyle name="悪い" xfId="32" builtinId="27" customBuiltin="1"/>
    <cellStyle name="計算" xfId="40" builtinId="22" customBuiltin="1"/>
    <cellStyle name="警告文" xfId="42" builtinId="11" customBuiltin="1"/>
    <cellStyle name="見出し 1" xfId="36" builtinId="16" customBuiltin="1"/>
    <cellStyle name="見出し 2" xfId="37" builtinId="17" customBuiltin="1"/>
    <cellStyle name="見出し 3" xfId="38" builtinId="18" customBuiltin="1"/>
    <cellStyle name="見出し 4" xfId="39" builtinId="19" customBuiltin="1"/>
    <cellStyle name="集計" xfId="43" builtinId="25" customBuiltin="1"/>
    <cellStyle name="出力" xfId="31" builtinId="21" customBuiltin="1"/>
    <cellStyle name="説明文" xfId="41" builtinId="53" customBuiltin="1"/>
    <cellStyle name="入力" xfId="30" builtinId="20" customBuiltin="1"/>
    <cellStyle name="標準" xfId="0" builtinId="0"/>
    <cellStyle name="標準 2" xfId="33" xr:uid="{00000000-0005-0000-0000-000021000000}"/>
    <cellStyle name="標準 3" xfId="34" xr:uid="{00000000-0005-0000-0000-000022000000}"/>
    <cellStyle name="良い" xfId="3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389890</xdr:colOff>
      <xdr:row>1</xdr:row>
      <xdr:rowOff>109855</xdr:rowOff>
    </xdr:from>
    <xdr:to>
      <xdr:col>3</xdr:col>
      <xdr:colOff>3074035</xdr:colOff>
      <xdr:row>1</xdr:row>
      <xdr:rowOff>784860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41680" y="357505"/>
          <a:ext cx="5864225" cy="67500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t>・項目セル黄色塗りつぶしの項目は入力必須です。</a:t>
          </a:r>
          <a:endParaRPr kumimoji="1" lang="en-US" altLang="ja-JP" sz="1200"/>
        </a:p>
        <a:p>
          <a:r>
            <a:rPr kumimoji="1" lang="ja-JP" altLang="en-US" sz="1200"/>
            <a:t>・表示セルの「</a:t>
          </a:r>
          <a:r>
            <a:rPr kumimoji="1" lang="ja-JP" altLang="en-US" sz="1100"/>
            <a:t>●</a:t>
          </a:r>
          <a:r>
            <a:rPr kumimoji="1" lang="ja-JP" altLang="en-US" sz="1200"/>
            <a:t>」が入っている項目は、求人サイトで公開する項目です。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nishioka@juzen-kai.or.jp"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1"/>
  <sheetViews>
    <sheetView tabSelected="1" zoomScale="70" zoomScaleNormal="85" zoomScaleSheetLayoutView="55" workbookViewId="0">
      <pane xSplit="9" ySplit="3" topLeftCell="J85" activePane="bottomRight" state="frozen"/>
      <selection pane="topRight" activeCell="J1" sqref="J1"/>
      <selection pane="bottomLeft" activeCell="A4" sqref="A4"/>
      <selection pane="bottomRight" activeCell="D79" sqref="D79"/>
    </sheetView>
  </sheetViews>
  <sheetFormatPr defaultColWidth="8.88671875" defaultRowHeight="19.5" x14ac:dyDescent="0.45"/>
  <cols>
    <col min="1" max="1" width="4.109375" style="1" bestFit="1" customWidth="1"/>
    <col min="2" max="2" width="28.21875" style="2" customWidth="1"/>
    <col min="3" max="3" width="8.88671875" style="3"/>
    <col min="4" max="4" width="69.21875" style="92" customWidth="1"/>
    <col min="5" max="5" width="68" style="4" customWidth="1"/>
    <col min="6" max="16384" width="8.88671875" style="5"/>
  </cols>
  <sheetData>
    <row r="1" spans="1:5" x14ac:dyDescent="0.45">
      <c r="D1" s="91" t="s">
        <v>627</v>
      </c>
    </row>
    <row r="2" spans="1:5" ht="87.6" customHeight="1" x14ac:dyDescent="0.45">
      <c r="B2" s="3"/>
    </row>
    <row r="3" spans="1:5" x14ac:dyDescent="0.45">
      <c r="B3" s="8" t="s">
        <v>112</v>
      </c>
      <c r="C3" s="8" t="s">
        <v>509</v>
      </c>
      <c r="D3" s="91" t="s">
        <v>521</v>
      </c>
      <c r="E3" s="8" t="s">
        <v>418</v>
      </c>
    </row>
    <row r="4" spans="1:5" x14ac:dyDescent="0.45">
      <c r="B4" s="9" t="s">
        <v>9</v>
      </c>
      <c r="C4" s="21" t="s">
        <v>173</v>
      </c>
      <c r="D4" s="110" t="s">
        <v>637</v>
      </c>
      <c r="E4" s="30" t="s">
        <v>497</v>
      </c>
    </row>
    <row r="5" spans="1:5" x14ac:dyDescent="0.45">
      <c r="B5" s="9" t="s">
        <v>10</v>
      </c>
      <c r="C5" s="21" t="s">
        <v>173</v>
      </c>
      <c r="D5" s="99" t="s">
        <v>113</v>
      </c>
      <c r="E5" s="31" t="s">
        <v>499</v>
      </c>
    </row>
    <row r="6" spans="1:5" ht="78" hidden="1" x14ac:dyDescent="0.45">
      <c r="A6" s="6">
        <v>1</v>
      </c>
      <c r="B6" s="10" t="s">
        <v>143</v>
      </c>
      <c r="C6" s="22"/>
      <c r="D6" s="99"/>
      <c r="E6" s="30" t="s">
        <v>189</v>
      </c>
    </row>
    <row r="7" spans="1:5" x14ac:dyDescent="0.45">
      <c r="B7" s="9" t="s">
        <v>496</v>
      </c>
      <c r="C7" s="21" t="s">
        <v>173</v>
      </c>
      <c r="D7" s="99" t="s">
        <v>365</v>
      </c>
      <c r="E7" s="31" t="s">
        <v>498</v>
      </c>
    </row>
    <row r="8" spans="1:5" x14ac:dyDescent="0.45">
      <c r="B8" s="9" t="s">
        <v>15</v>
      </c>
      <c r="C8" s="21" t="s">
        <v>173</v>
      </c>
      <c r="D8" s="99" t="s">
        <v>638</v>
      </c>
      <c r="E8" s="30" t="s">
        <v>492</v>
      </c>
    </row>
    <row r="9" spans="1:5" ht="120.75" customHeight="1" x14ac:dyDescent="0.45">
      <c r="B9" s="9" t="s">
        <v>390</v>
      </c>
      <c r="C9" s="21" t="s">
        <v>173</v>
      </c>
      <c r="D9" s="99" t="s">
        <v>660</v>
      </c>
      <c r="E9" s="32" t="s">
        <v>372</v>
      </c>
    </row>
    <row r="10" spans="1:5" ht="83.25" customHeight="1" x14ac:dyDescent="0.45">
      <c r="B10" s="11" t="s">
        <v>233</v>
      </c>
      <c r="C10" s="23" t="s">
        <v>173</v>
      </c>
      <c r="D10" s="99" t="s">
        <v>661</v>
      </c>
      <c r="E10" s="30" t="s">
        <v>556</v>
      </c>
    </row>
    <row r="11" spans="1:5" ht="58.5" hidden="1" x14ac:dyDescent="0.45">
      <c r="A11" s="6">
        <v>1</v>
      </c>
      <c r="B11" s="10" t="s">
        <v>581</v>
      </c>
      <c r="C11" s="22"/>
      <c r="D11" s="100"/>
      <c r="E11" s="33" t="s">
        <v>419</v>
      </c>
    </row>
    <row r="12" spans="1:5" x14ac:dyDescent="0.45">
      <c r="B12" s="12" t="s">
        <v>283</v>
      </c>
      <c r="C12" s="24"/>
      <c r="D12" s="101"/>
      <c r="E12" s="34"/>
    </row>
    <row r="13" spans="1:5" x14ac:dyDescent="0.45">
      <c r="B13" s="13" t="s">
        <v>26</v>
      </c>
      <c r="C13" s="21"/>
      <c r="D13" s="99" t="s">
        <v>639</v>
      </c>
      <c r="E13" s="30" t="s">
        <v>512</v>
      </c>
    </row>
    <row r="14" spans="1:5" x14ac:dyDescent="0.45">
      <c r="B14" s="13" t="s">
        <v>27</v>
      </c>
      <c r="C14" s="21"/>
      <c r="D14" s="99" t="s">
        <v>638</v>
      </c>
      <c r="E14" s="30" t="s">
        <v>514</v>
      </c>
    </row>
    <row r="15" spans="1:5" ht="253.5" x14ac:dyDescent="0.45">
      <c r="B15" s="14" t="s">
        <v>622</v>
      </c>
      <c r="C15" s="23" t="s">
        <v>173</v>
      </c>
      <c r="D15" s="112" t="s">
        <v>658</v>
      </c>
      <c r="E15" s="30" t="s">
        <v>553</v>
      </c>
    </row>
    <row r="16" spans="1:5" ht="78" x14ac:dyDescent="0.45">
      <c r="B16" s="14" t="s">
        <v>621</v>
      </c>
      <c r="C16" s="23" t="s">
        <v>599</v>
      </c>
      <c r="D16" s="33" t="s">
        <v>659</v>
      </c>
      <c r="E16" s="98" t="s">
        <v>626</v>
      </c>
    </row>
    <row r="17" spans="1:5" x14ac:dyDescent="0.45">
      <c r="B17" s="9" t="s">
        <v>12</v>
      </c>
      <c r="C17" s="21" t="s">
        <v>173</v>
      </c>
      <c r="D17" s="99" t="s">
        <v>655</v>
      </c>
      <c r="E17" s="30" t="s">
        <v>501</v>
      </c>
    </row>
    <row r="18" spans="1:5" x14ac:dyDescent="0.45">
      <c r="B18" s="9" t="s">
        <v>582</v>
      </c>
      <c r="C18" s="21" t="s">
        <v>173</v>
      </c>
      <c r="D18" s="99" t="s">
        <v>119</v>
      </c>
      <c r="E18" s="35" t="s">
        <v>520</v>
      </c>
    </row>
    <row r="19" spans="1:5" ht="39" x14ac:dyDescent="0.45">
      <c r="B19" s="9" t="s">
        <v>605</v>
      </c>
      <c r="C19" s="21" t="s">
        <v>599</v>
      </c>
      <c r="D19" s="99"/>
      <c r="E19" s="95" t="s">
        <v>632</v>
      </c>
    </row>
    <row r="20" spans="1:5" ht="47.25" customHeight="1" x14ac:dyDescent="0.45">
      <c r="B20" s="9" t="s">
        <v>629</v>
      </c>
      <c r="C20" s="21" t="s">
        <v>599</v>
      </c>
      <c r="D20" s="99"/>
      <c r="E20" s="95" t="s">
        <v>633</v>
      </c>
    </row>
    <row r="21" spans="1:5" ht="72.75" customHeight="1" x14ac:dyDescent="0.45">
      <c r="B21" s="9" t="s">
        <v>630</v>
      </c>
      <c r="C21" s="21" t="s">
        <v>599</v>
      </c>
      <c r="D21" s="99" t="s">
        <v>662</v>
      </c>
      <c r="E21" s="95" t="s">
        <v>634</v>
      </c>
    </row>
    <row r="22" spans="1:5" hidden="1" x14ac:dyDescent="0.45">
      <c r="A22" s="7">
        <v>1</v>
      </c>
      <c r="B22" s="10" t="s">
        <v>583</v>
      </c>
      <c r="C22" s="22"/>
      <c r="D22" s="99"/>
      <c r="E22" s="31" t="s">
        <v>498</v>
      </c>
    </row>
    <row r="23" spans="1:5" x14ac:dyDescent="0.45">
      <c r="B23" s="9" t="s">
        <v>504</v>
      </c>
      <c r="C23" s="21" t="s">
        <v>173</v>
      </c>
      <c r="D23" s="99">
        <v>2</v>
      </c>
      <c r="E23" s="30" t="s">
        <v>61</v>
      </c>
    </row>
    <row r="24" spans="1:5" x14ac:dyDescent="0.45">
      <c r="B24" s="15" t="s">
        <v>488</v>
      </c>
      <c r="C24" s="25" t="s">
        <v>173</v>
      </c>
      <c r="D24" s="102" t="s">
        <v>427</v>
      </c>
      <c r="E24" s="36" t="s">
        <v>615</v>
      </c>
    </row>
    <row r="25" spans="1:5" ht="39" x14ac:dyDescent="0.45">
      <c r="B25" s="16" t="s">
        <v>118</v>
      </c>
      <c r="C25" s="26"/>
      <c r="D25" s="103"/>
      <c r="E25" s="37" t="s">
        <v>554</v>
      </c>
    </row>
    <row r="26" spans="1:5" ht="39" x14ac:dyDescent="0.45">
      <c r="B26" s="16" t="s">
        <v>32</v>
      </c>
      <c r="C26" s="26" t="s">
        <v>100</v>
      </c>
      <c r="E26" s="38" t="s">
        <v>259</v>
      </c>
    </row>
    <row r="27" spans="1:5" ht="39" x14ac:dyDescent="0.45">
      <c r="B27" s="16" t="s">
        <v>393</v>
      </c>
      <c r="C27" s="26" t="s">
        <v>100</v>
      </c>
      <c r="D27" s="103"/>
      <c r="E27" s="38" t="s">
        <v>631</v>
      </c>
    </row>
    <row r="28" spans="1:5" ht="39" x14ac:dyDescent="0.45">
      <c r="B28" s="16" t="s">
        <v>147</v>
      </c>
      <c r="C28" s="26" t="s">
        <v>100</v>
      </c>
      <c r="D28" s="103"/>
      <c r="E28" s="38" t="s">
        <v>441</v>
      </c>
    </row>
    <row r="29" spans="1:5" ht="58.5" x14ac:dyDescent="0.45">
      <c r="B29" s="16" t="s">
        <v>74</v>
      </c>
      <c r="C29" s="26" t="s">
        <v>100</v>
      </c>
      <c r="D29" s="103"/>
      <c r="E29" s="38" t="s">
        <v>255</v>
      </c>
    </row>
    <row r="30" spans="1:5" ht="39" x14ac:dyDescent="0.45">
      <c r="B30" s="16" t="s">
        <v>543</v>
      </c>
      <c r="C30" s="26" t="s">
        <v>100</v>
      </c>
      <c r="D30" s="103"/>
      <c r="E30" s="38" t="s">
        <v>558</v>
      </c>
    </row>
    <row r="31" spans="1:5" ht="39" x14ac:dyDescent="0.45">
      <c r="B31" s="16" t="s">
        <v>515</v>
      </c>
      <c r="C31" s="26" t="s">
        <v>100</v>
      </c>
      <c r="D31" s="103"/>
      <c r="E31" s="38" t="s">
        <v>559</v>
      </c>
    </row>
    <row r="32" spans="1:5" x14ac:dyDescent="0.45">
      <c r="B32" s="16"/>
      <c r="C32" s="26"/>
      <c r="D32" s="103"/>
      <c r="E32" s="37"/>
    </row>
    <row r="33" spans="2:5" x14ac:dyDescent="0.45">
      <c r="B33" s="16" t="s">
        <v>70</v>
      </c>
      <c r="C33" s="26" t="s">
        <v>505</v>
      </c>
      <c r="D33" s="103"/>
      <c r="E33" s="39" t="s">
        <v>378</v>
      </c>
    </row>
    <row r="34" spans="2:5" x14ac:dyDescent="0.45">
      <c r="B34" s="17" t="s">
        <v>49</v>
      </c>
      <c r="C34" s="27" t="s">
        <v>505</v>
      </c>
      <c r="D34" s="104"/>
      <c r="E34" s="40" t="s">
        <v>510</v>
      </c>
    </row>
    <row r="35" spans="2:5" ht="39" x14ac:dyDescent="0.45">
      <c r="B35" s="9" t="s">
        <v>411</v>
      </c>
      <c r="C35" s="21" t="s">
        <v>173</v>
      </c>
      <c r="D35" s="99" t="s">
        <v>640</v>
      </c>
      <c r="E35" s="30" t="s">
        <v>122</v>
      </c>
    </row>
    <row r="36" spans="2:5" ht="39" x14ac:dyDescent="0.45">
      <c r="B36" s="9" t="s">
        <v>343</v>
      </c>
      <c r="C36" s="21" t="s">
        <v>173</v>
      </c>
      <c r="D36" s="99" t="s">
        <v>640</v>
      </c>
      <c r="E36" s="30" t="s">
        <v>287</v>
      </c>
    </row>
    <row r="37" spans="2:5" ht="39" x14ac:dyDescent="0.45">
      <c r="B37" s="13" t="s">
        <v>20</v>
      </c>
      <c r="C37" s="21" t="s">
        <v>173</v>
      </c>
      <c r="D37" s="99" t="s">
        <v>663</v>
      </c>
      <c r="E37" s="30" t="s">
        <v>511</v>
      </c>
    </row>
    <row r="38" spans="2:5" ht="58.5" x14ac:dyDescent="0.45">
      <c r="B38" s="9" t="s">
        <v>99</v>
      </c>
      <c r="C38" s="21" t="s">
        <v>173</v>
      </c>
      <c r="D38" s="99" t="s">
        <v>640</v>
      </c>
      <c r="E38" s="30" t="s">
        <v>516</v>
      </c>
    </row>
    <row r="39" spans="2:5" ht="39" x14ac:dyDescent="0.45">
      <c r="B39" s="13" t="s">
        <v>72</v>
      </c>
      <c r="C39" s="21" t="s">
        <v>173</v>
      </c>
      <c r="D39" s="99" t="s">
        <v>640</v>
      </c>
      <c r="E39" s="30" t="s">
        <v>506</v>
      </c>
    </row>
    <row r="40" spans="2:5" ht="58.5" x14ac:dyDescent="0.45">
      <c r="B40" s="13" t="s">
        <v>102</v>
      </c>
      <c r="C40" s="21" t="s">
        <v>173</v>
      </c>
      <c r="D40" s="99" t="s">
        <v>640</v>
      </c>
      <c r="E40" s="30" t="s">
        <v>124</v>
      </c>
    </row>
    <row r="41" spans="2:5" ht="58.5" x14ac:dyDescent="0.45">
      <c r="B41" s="13" t="s">
        <v>56</v>
      </c>
      <c r="C41" s="21" t="s">
        <v>173</v>
      </c>
      <c r="D41" s="99" t="s">
        <v>640</v>
      </c>
      <c r="E41" s="30" t="s">
        <v>544</v>
      </c>
    </row>
    <row r="42" spans="2:5" x14ac:dyDescent="0.45">
      <c r="B42" s="13" t="s">
        <v>149</v>
      </c>
      <c r="C42" s="21" t="s">
        <v>173</v>
      </c>
      <c r="D42" s="99" t="s">
        <v>641</v>
      </c>
      <c r="E42" s="32" t="s">
        <v>345</v>
      </c>
    </row>
    <row r="43" spans="2:5" ht="39" x14ac:dyDescent="0.45">
      <c r="B43" s="18" t="s">
        <v>115</v>
      </c>
      <c r="C43" s="28"/>
      <c r="D43" s="105"/>
      <c r="E43" s="36" t="s">
        <v>404</v>
      </c>
    </row>
    <row r="44" spans="2:5" x14ac:dyDescent="0.45">
      <c r="B44" s="16" t="s">
        <v>288</v>
      </c>
      <c r="C44" s="26" t="s">
        <v>173</v>
      </c>
      <c r="D44" s="103"/>
      <c r="E44" s="37"/>
    </row>
    <row r="45" spans="2:5" x14ac:dyDescent="0.45">
      <c r="B45" s="16" t="s">
        <v>25</v>
      </c>
      <c r="C45" s="26" t="s">
        <v>173</v>
      </c>
      <c r="D45" s="103">
        <v>1</v>
      </c>
      <c r="E45" s="41"/>
    </row>
    <row r="46" spans="2:5" x14ac:dyDescent="0.45">
      <c r="B46" s="16" t="s">
        <v>522</v>
      </c>
      <c r="C46" s="26" t="s">
        <v>173</v>
      </c>
      <c r="D46" s="103">
        <v>1</v>
      </c>
      <c r="E46" s="41"/>
    </row>
    <row r="47" spans="2:5" x14ac:dyDescent="0.45">
      <c r="B47" s="19" t="s">
        <v>21</v>
      </c>
      <c r="C47" s="26" t="s">
        <v>173</v>
      </c>
      <c r="D47" s="103"/>
      <c r="E47" s="41"/>
    </row>
    <row r="48" spans="2:5" x14ac:dyDescent="0.45">
      <c r="B48" s="16" t="s">
        <v>523</v>
      </c>
      <c r="C48" s="26" t="s">
        <v>173</v>
      </c>
      <c r="D48" s="103">
        <v>1</v>
      </c>
      <c r="E48" s="111"/>
    </row>
    <row r="49" spans="1:5" x14ac:dyDescent="0.45">
      <c r="B49" s="16" t="s">
        <v>321</v>
      </c>
      <c r="C49" s="26" t="s">
        <v>173</v>
      </c>
      <c r="D49" s="103">
        <v>1</v>
      </c>
      <c r="E49" s="41"/>
    </row>
    <row r="50" spans="1:5" x14ac:dyDescent="0.45">
      <c r="B50" s="16" t="s">
        <v>444</v>
      </c>
      <c r="C50" s="26" t="s">
        <v>173</v>
      </c>
      <c r="D50" s="103"/>
      <c r="E50" s="41"/>
    </row>
    <row r="51" spans="1:5" x14ac:dyDescent="0.45">
      <c r="B51" s="16" t="s">
        <v>524</v>
      </c>
      <c r="C51" s="26" t="s">
        <v>173</v>
      </c>
      <c r="D51" s="103">
        <v>1</v>
      </c>
      <c r="E51" s="41"/>
    </row>
    <row r="52" spans="1:5" x14ac:dyDescent="0.45">
      <c r="B52" s="16" t="s">
        <v>525</v>
      </c>
      <c r="C52" s="26" t="s">
        <v>173</v>
      </c>
      <c r="D52" s="103">
        <v>1</v>
      </c>
      <c r="E52" s="111"/>
    </row>
    <row r="53" spans="1:5" x14ac:dyDescent="0.45">
      <c r="B53" s="16" t="s">
        <v>526</v>
      </c>
      <c r="C53" s="26" t="s">
        <v>173</v>
      </c>
      <c r="D53" s="103">
        <v>1</v>
      </c>
      <c r="E53" s="111"/>
    </row>
    <row r="54" spans="1:5" x14ac:dyDescent="0.45">
      <c r="B54" s="16" t="s">
        <v>527</v>
      </c>
      <c r="C54" s="26" t="s">
        <v>173</v>
      </c>
      <c r="D54" s="103">
        <v>1</v>
      </c>
      <c r="E54" s="111"/>
    </row>
    <row r="55" spans="1:5" x14ac:dyDescent="0.45">
      <c r="B55" s="16" t="s">
        <v>530</v>
      </c>
      <c r="C55" s="26" t="s">
        <v>173</v>
      </c>
      <c r="D55" s="103">
        <v>1</v>
      </c>
      <c r="E55" s="111"/>
    </row>
    <row r="56" spans="1:5" x14ac:dyDescent="0.45">
      <c r="B56" s="16" t="s">
        <v>601</v>
      </c>
      <c r="C56" s="26" t="s">
        <v>173</v>
      </c>
      <c r="D56" s="103">
        <v>1</v>
      </c>
      <c r="E56" s="111"/>
    </row>
    <row r="57" spans="1:5" x14ac:dyDescent="0.45">
      <c r="B57" s="17" t="s">
        <v>602</v>
      </c>
      <c r="C57" s="27" t="s">
        <v>173</v>
      </c>
      <c r="D57" s="104"/>
      <c r="E57" s="96"/>
    </row>
    <row r="58" spans="1:5" x14ac:dyDescent="0.45">
      <c r="B58" s="12" t="s">
        <v>507</v>
      </c>
      <c r="C58" s="24"/>
      <c r="D58" s="101"/>
      <c r="E58" s="34"/>
    </row>
    <row r="59" spans="1:5" x14ac:dyDescent="0.45">
      <c r="B59" s="9" t="s">
        <v>281</v>
      </c>
      <c r="C59" s="21"/>
      <c r="D59" s="99">
        <v>7813521</v>
      </c>
      <c r="E59" s="30" t="s">
        <v>549</v>
      </c>
    </row>
    <row r="60" spans="1:5" ht="58.5" hidden="1" x14ac:dyDescent="0.45">
      <c r="A60" s="6">
        <v>1</v>
      </c>
      <c r="B60" s="10" t="s">
        <v>584</v>
      </c>
      <c r="C60" s="21"/>
      <c r="D60" s="99"/>
      <c r="E60" s="30" t="s">
        <v>394</v>
      </c>
    </row>
    <row r="61" spans="1:5" x14ac:dyDescent="0.45">
      <c r="B61" s="9" t="s">
        <v>4</v>
      </c>
      <c r="C61" s="21" t="s">
        <v>173</v>
      </c>
      <c r="D61" s="99" t="s">
        <v>642</v>
      </c>
      <c r="E61" s="30" t="s">
        <v>533</v>
      </c>
    </row>
    <row r="62" spans="1:5" x14ac:dyDescent="0.45">
      <c r="B62" s="9" t="s">
        <v>44</v>
      </c>
      <c r="C62" s="21"/>
      <c r="D62" s="99" t="s">
        <v>364</v>
      </c>
      <c r="E62" s="31" t="s">
        <v>498</v>
      </c>
    </row>
    <row r="63" spans="1:5" x14ac:dyDescent="0.45">
      <c r="B63" s="9" t="s">
        <v>587</v>
      </c>
      <c r="C63" s="21" t="s">
        <v>173</v>
      </c>
      <c r="D63" s="99" t="s">
        <v>654</v>
      </c>
      <c r="E63" s="30" t="s">
        <v>240</v>
      </c>
    </row>
    <row r="64" spans="1:5" x14ac:dyDescent="0.45">
      <c r="B64" s="9" t="s">
        <v>586</v>
      </c>
      <c r="C64" s="21"/>
      <c r="D64" s="99" t="s">
        <v>643</v>
      </c>
      <c r="E64" s="30" t="s">
        <v>548</v>
      </c>
    </row>
    <row r="65" spans="1:5" x14ac:dyDescent="0.45">
      <c r="B65" s="9" t="s">
        <v>585</v>
      </c>
      <c r="C65" s="21"/>
      <c r="D65" s="100" t="s">
        <v>644</v>
      </c>
      <c r="E65" s="30" t="s">
        <v>367</v>
      </c>
    </row>
    <row r="66" spans="1:5" x14ac:dyDescent="0.45">
      <c r="B66" s="13" t="s">
        <v>57</v>
      </c>
      <c r="C66" s="21"/>
      <c r="D66" s="99" t="s">
        <v>645</v>
      </c>
      <c r="E66" s="30" t="s">
        <v>508</v>
      </c>
    </row>
    <row r="67" spans="1:5" ht="58.5" x14ac:dyDescent="0.45">
      <c r="B67" s="51" t="s">
        <v>624</v>
      </c>
      <c r="C67" s="21" t="s">
        <v>599</v>
      </c>
      <c r="D67" s="99" t="s">
        <v>646</v>
      </c>
      <c r="E67" s="30" t="s">
        <v>625</v>
      </c>
    </row>
    <row r="68" spans="1:5" ht="78" hidden="1" x14ac:dyDescent="0.45">
      <c r="A68" s="6">
        <v>1</v>
      </c>
      <c r="B68" s="20" t="s">
        <v>588</v>
      </c>
      <c r="C68" s="21"/>
      <c r="D68" s="99"/>
      <c r="E68" s="32" t="s">
        <v>552</v>
      </c>
    </row>
    <row r="69" spans="1:5" ht="39" hidden="1" x14ac:dyDescent="0.45">
      <c r="A69" s="6">
        <v>1</v>
      </c>
      <c r="B69" s="10" t="s">
        <v>138</v>
      </c>
      <c r="C69" s="21"/>
      <c r="D69" s="99"/>
      <c r="E69" s="98" t="s">
        <v>517</v>
      </c>
    </row>
    <row r="70" spans="1:5" ht="39" hidden="1" x14ac:dyDescent="0.45">
      <c r="A70" s="6">
        <v>1</v>
      </c>
      <c r="B70" s="10" t="s">
        <v>449</v>
      </c>
      <c r="C70" s="21"/>
      <c r="D70" s="106"/>
      <c r="E70" s="98" t="s">
        <v>570</v>
      </c>
    </row>
    <row r="71" spans="1:5" ht="39" hidden="1" x14ac:dyDescent="0.45">
      <c r="A71" s="6">
        <v>1</v>
      </c>
      <c r="B71" s="10" t="s">
        <v>434</v>
      </c>
      <c r="C71" s="21"/>
      <c r="D71" s="106"/>
      <c r="E71" s="98" t="s">
        <v>500</v>
      </c>
    </row>
    <row r="72" spans="1:5" hidden="1" x14ac:dyDescent="0.45">
      <c r="A72" s="6">
        <v>1</v>
      </c>
      <c r="B72" s="10" t="s">
        <v>368</v>
      </c>
      <c r="C72" s="21"/>
      <c r="D72" s="99"/>
      <c r="E72" s="31" t="s">
        <v>498</v>
      </c>
    </row>
    <row r="73" spans="1:5" ht="39" hidden="1" x14ac:dyDescent="0.45">
      <c r="A73" s="6">
        <v>1</v>
      </c>
      <c r="B73" s="10" t="s">
        <v>334</v>
      </c>
      <c r="C73" s="21"/>
      <c r="D73" s="99"/>
      <c r="E73" s="30" t="s">
        <v>92</v>
      </c>
    </row>
    <row r="74" spans="1:5" ht="78" hidden="1" x14ac:dyDescent="0.45">
      <c r="A74" s="6">
        <v>1</v>
      </c>
      <c r="B74" s="20" t="s">
        <v>407</v>
      </c>
      <c r="C74" s="21"/>
      <c r="D74" s="99"/>
      <c r="E74" s="32" t="s">
        <v>550</v>
      </c>
    </row>
    <row r="75" spans="1:5" ht="58.5" x14ac:dyDescent="0.45">
      <c r="B75" s="9" t="s">
        <v>29</v>
      </c>
      <c r="C75" s="21" t="s">
        <v>599</v>
      </c>
      <c r="D75" s="99" t="s">
        <v>664</v>
      </c>
      <c r="E75" s="42" t="s">
        <v>555</v>
      </c>
    </row>
    <row r="76" spans="1:5" ht="58.5" x14ac:dyDescent="0.45">
      <c r="B76" s="9" t="s">
        <v>7</v>
      </c>
      <c r="C76" s="21" t="s">
        <v>173</v>
      </c>
      <c r="D76" s="99" t="s">
        <v>667</v>
      </c>
      <c r="E76" s="30" t="s">
        <v>518</v>
      </c>
    </row>
    <row r="77" spans="1:5" ht="58.5" hidden="1" x14ac:dyDescent="0.45">
      <c r="A77" s="6">
        <v>1</v>
      </c>
      <c r="B77" s="10" t="s">
        <v>478</v>
      </c>
      <c r="C77" s="22"/>
      <c r="D77" s="107"/>
      <c r="E77" s="30" t="s">
        <v>428</v>
      </c>
    </row>
    <row r="78" spans="1:5" hidden="1" x14ac:dyDescent="0.45">
      <c r="A78" s="6">
        <v>1</v>
      </c>
      <c r="B78" s="10" t="s">
        <v>592</v>
      </c>
      <c r="C78" s="22"/>
      <c r="D78" s="99"/>
      <c r="E78" s="31" t="s">
        <v>498</v>
      </c>
    </row>
    <row r="79" spans="1:5" ht="39" x14ac:dyDescent="0.45">
      <c r="B79" s="9" t="s">
        <v>95</v>
      </c>
      <c r="C79" s="21" t="s">
        <v>173</v>
      </c>
      <c r="D79" s="99" t="s">
        <v>657</v>
      </c>
      <c r="E79" s="30" t="s">
        <v>116</v>
      </c>
    </row>
    <row r="80" spans="1:5" x14ac:dyDescent="0.45">
      <c r="B80" s="9" t="s">
        <v>73</v>
      </c>
      <c r="C80" s="21" t="s">
        <v>173</v>
      </c>
      <c r="D80" s="99">
        <v>450</v>
      </c>
      <c r="E80" s="30" t="s">
        <v>474</v>
      </c>
    </row>
    <row r="81" spans="1:5" x14ac:dyDescent="0.45">
      <c r="B81" s="9" t="s">
        <v>13</v>
      </c>
      <c r="C81" s="21" t="s">
        <v>173</v>
      </c>
      <c r="D81" s="99">
        <v>350</v>
      </c>
      <c r="E81" s="30" t="s">
        <v>263</v>
      </c>
    </row>
    <row r="82" spans="1:5" ht="39" hidden="1" x14ac:dyDescent="0.45">
      <c r="A82" s="7">
        <v>1</v>
      </c>
      <c r="B82" s="10" t="s">
        <v>593</v>
      </c>
      <c r="C82" s="21" t="s">
        <v>173</v>
      </c>
      <c r="D82" s="99"/>
      <c r="E82" s="30" t="s">
        <v>164</v>
      </c>
    </row>
    <row r="83" spans="1:5" ht="39" hidden="1" x14ac:dyDescent="0.45">
      <c r="A83" s="7">
        <v>1</v>
      </c>
      <c r="B83" s="10" t="s">
        <v>594</v>
      </c>
      <c r="C83" s="21" t="s">
        <v>173</v>
      </c>
      <c r="D83" s="99"/>
      <c r="E83" s="30" t="s">
        <v>194</v>
      </c>
    </row>
    <row r="84" spans="1:5" ht="39" hidden="1" x14ac:dyDescent="0.45">
      <c r="A84" s="7">
        <v>1</v>
      </c>
      <c r="B84" s="10" t="s">
        <v>379</v>
      </c>
      <c r="C84" s="21" t="s">
        <v>173</v>
      </c>
      <c r="D84" s="99"/>
      <c r="E84" s="30" t="s">
        <v>537</v>
      </c>
    </row>
    <row r="85" spans="1:5" ht="283.89999999999998" customHeight="1" x14ac:dyDescent="0.45">
      <c r="B85" s="9" t="s">
        <v>77</v>
      </c>
      <c r="C85" s="21" t="s">
        <v>173</v>
      </c>
      <c r="D85" s="99" t="s">
        <v>666</v>
      </c>
      <c r="E85" s="30" t="s">
        <v>328</v>
      </c>
    </row>
    <row r="86" spans="1:5" ht="97.5" x14ac:dyDescent="0.45">
      <c r="B86" s="9" t="s">
        <v>78</v>
      </c>
      <c r="C86" s="21" t="s">
        <v>173</v>
      </c>
      <c r="D86" s="30" t="s">
        <v>665</v>
      </c>
      <c r="E86" s="30" t="s">
        <v>604</v>
      </c>
    </row>
    <row r="87" spans="1:5" ht="39" x14ac:dyDescent="0.45">
      <c r="B87" s="9" t="s">
        <v>603</v>
      </c>
      <c r="C87" s="21" t="s">
        <v>599</v>
      </c>
      <c r="D87" s="99" t="s">
        <v>651</v>
      </c>
      <c r="E87" s="31" t="s">
        <v>617</v>
      </c>
    </row>
    <row r="88" spans="1:5" hidden="1" x14ac:dyDescent="0.45">
      <c r="A88" s="7">
        <v>1</v>
      </c>
      <c r="B88" s="10" t="s">
        <v>86</v>
      </c>
      <c r="C88" s="22"/>
      <c r="D88" s="99"/>
      <c r="E88" s="31" t="s">
        <v>498</v>
      </c>
    </row>
    <row r="89" spans="1:5" hidden="1" x14ac:dyDescent="0.45">
      <c r="A89" s="7">
        <v>1</v>
      </c>
      <c r="B89" s="10" t="s">
        <v>90</v>
      </c>
      <c r="C89" s="22"/>
      <c r="D89" s="99"/>
      <c r="E89" s="30" t="s">
        <v>498</v>
      </c>
    </row>
    <row r="90" spans="1:5" ht="58.5" x14ac:dyDescent="0.45">
      <c r="B90" s="9" t="s">
        <v>252</v>
      </c>
      <c r="C90" s="21" t="s">
        <v>173</v>
      </c>
      <c r="D90" s="99"/>
      <c r="E90" s="30" t="s">
        <v>83</v>
      </c>
    </row>
    <row r="91" spans="1:5" ht="39" hidden="1" x14ac:dyDescent="0.45">
      <c r="A91" s="7">
        <v>1</v>
      </c>
      <c r="B91" s="10" t="s">
        <v>551</v>
      </c>
      <c r="C91" s="22"/>
      <c r="D91" s="99"/>
      <c r="E91" s="30" t="s">
        <v>534</v>
      </c>
    </row>
    <row r="92" spans="1:5" hidden="1" x14ac:dyDescent="0.45">
      <c r="A92" s="7">
        <v>1</v>
      </c>
      <c r="B92" s="10" t="s">
        <v>191</v>
      </c>
      <c r="C92" s="22"/>
      <c r="D92" s="99"/>
      <c r="E92" s="31" t="s">
        <v>498</v>
      </c>
    </row>
    <row r="93" spans="1:5" ht="39" x14ac:dyDescent="0.45">
      <c r="B93" s="9" t="s">
        <v>375</v>
      </c>
      <c r="C93" s="21" t="s">
        <v>599</v>
      </c>
      <c r="D93" s="99" t="s">
        <v>653</v>
      </c>
      <c r="E93" s="30" t="s">
        <v>519</v>
      </c>
    </row>
    <row r="94" spans="1:5" ht="39" hidden="1" x14ac:dyDescent="0.45">
      <c r="A94" s="7">
        <v>1</v>
      </c>
      <c r="B94" s="10" t="s">
        <v>336</v>
      </c>
      <c r="C94" s="22"/>
      <c r="D94" s="99"/>
      <c r="E94" s="30" t="s">
        <v>197</v>
      </c>
    </row>
    <row r="95" spans="1:5" ht="39" hidden="1" x14ac:dyDescent="0.45">
      <c r="A95" s="7">
        <v>1</v>
      </c>
      <c r="B95" s="10" t="s">
        <v>88</v>
      </c>
      <c r="C95" s="22"/>
      <c r="D95" s="99"/>
      <c r="E95" s="30" t="s">
        <v>53</v>
      </c>
    </row>
    <row r="96" spans="1:5" x14ac:dyDescent="0.45">
      <c r="B96" s="9" t="s">
        <v>481</v>
      </c>
      <c r="C96" s="21" t="s">
        <v>173</v>
      </c>
      <c r="D96" s="99" t="s">
        <v>652</v>
      </c>
      <c r="E96" s="33" t="s">
        <v>168</v>
      </c>
    </row>
    <row r="97" spans="1:5" ht="58.5" x14ac:dyDescent="0.45">
      <c r="B97" s="9" t="s">
        <v>502</v>
      </c>
      <c r="C97" s="21" t="s">
        <v>173</v>
      </c>
      <c r="D97" s="30" t="s">
        <v>656</v>
      </c>
      <c r="E97" s="30" t="s">
        <v>208</v>
      </c>
    </row>
    <row r="98" spans="1:5" ht="39" hidden="1" x14ac:dyDescent="0.45">
      <c r="A98" s="7">
        <v>1</v>
      </c>
      <c r="B98" s="10" t="s">
        <v>589</v>
      </c>
      <c r="C98" s="22"/>
      <c r="D98" s="99"/>
      <c r="E98" s="31" t="s">
        <v>498</v>
      </c>
    </row>
    <row r="99" spans="1:5" hidden="1" x14ac:dyDescent="0.45">
      <c r="A99" s="7">
        <v>1</v>
      </c>
      <c r="B99" s="10" t="s">
        <v>598</v>
      </c>
      <c r="C99" s="22"/>
      <c r="D99" s="99"/>
      <c r="E99" s="31" t="s">
        <v>498</v>
      </c>
    </row>
    <row r="100" spans="1:5" x14ac:dyDescent="0.45">
      <c r="B100" s="9" t="s">
        <v>590</v>
      </c>
      <c r="C100" s="23" t="s">
        <v>173</v>
      </c>
      <c r="D100" s="108">
        <v>46266</v>
      </c>
      <c r="E100" s="43" t="s">
        <v>188</v>
      </c>
    </row>
    <row r="101" spans="1:5" x14ac:dyDescent="0.45">
      <c r="B101" s="9" t="s">
        <v>591</v>
      </c>
      <c r="C101" s="23" t="s">
        <v>173</v>
      </c>
      <c r="D101" s="108">
        <v>46081</v>
      </c>
      <c r="E101" s="43" t="s">
        <v>323</v>
      </c>
    </row>
    <row r="102" spans="1:5" ht="39" x14ac:dyDescent="0.45">
      <c r="B102" s="9" t="s">
        <v>75</v>
      </c>
      <c r="C102" s="23"/>
      <c r="D102" s="99" t="s">
        <v>539</v>
      </c>
      <c r="E102" s="31" t="s">
        <v>528</v>
      </c>
    </row>
    <row r="103" spans="1:5" x14ac:dyDescent="0.45">
      <c r="B103" s="9" t="s">
        <v>242</v>
      </c>
      <c r="C103" s="21"/>
      <c r="D103" s="99" t="s">
        <v>647</v>
      </c>
      <c r="E103" s="32" t="s">
        <v>64</v>
      </c>
    </row>
    <row r="104" spans="1:5" x14ac:dyDescent="0.45">
      <c r="B104" s="9" t="s">
        <v>388</v>
      </c>
      <c r="C104" s="21"/>
      <c r="D104" s="99" t="s">
        <v>648</v>
      </c>
      <c r="E104" s="32" t="s">
        <v>503</v>
      </c>
    </row>
    <row r="105" spans="1:5" x14ac:dyDescent="0.45">
      <c r="B105" s="9" t="s">
        <v>103</v>
      </c>
      <c r="C105" s="21"/>
      <c r="D105" s="109" t="s">
        <v>649</v>
      </c>
      <c r="E105" s="32" t="s">
        <v>406</v>
      </c>
    </row>
    <row r="106" spans="1:5" x14ac:dyDescent="0.45">
      <c r="B106" s="9" t="s">
        <v>289</v>
      </c>
      <c r="C106" s="21"/>
      <c r="D106" s="100" t="s">
        <v>650</v>
      </c>
      <c r="E106" s="44" t="s">
        <v>580</v>
      </c>
    </row>
    <row r="107" spans="1:5" ht="20.25" thickBot="1" x14ac:dyDescent="0.5">
      <c r="A107" s="5"/>
      <c r="E107" s="45"/>
    </row>
    <row r="108" spans="1:5" ht="39.75" thickBot="1" x14ac:dyDescent="0.5">
      <c r="C108" s="29" t="s">
        <v>545</v>
      </c>
      <c r="D108" s="93"/>
      <c r="E108" s="4" t="s">
        <v>546</v>
      </c>
    </row>
    <row r="109" spans="1:5" x14ac:dyDescent="0.45">
      <c r="B109" s="5"/>
    </row>
    <row r="111" spans="1:5" x14ac:dyDescent="0.45">
      <c r="A111" s="1">
        <f>SUBTOTAL(109,A4:A106)</f>
        <v>0</v>
      </c>
    </row>
  </sheetData>
  <autoFilter ref="A3:E108" xr:uid="{00000000-0009-0000-0000-000000000000}"/>
  <dataConsolidate/>
  <customSheetViews>
    <customSheetView guid="{E2519BF0-022C-4834-954A-23FD086C8FD5}" scale="70" showPageBreaks="1" fitToPage="1" printArea="1" showAutoFilter="1">
      <pane xSplit="9" ySplit="3" topLeftCell="J4" activePane="bottomRight" state="frozen"/>
      <selection pane="bottomRight" activeCell="D8" sqref="D8"/>
      <rowBreaks count="1" manualBreakCount="1">
        <brk id="40" max="4" man="1"/>
      </rowBreaks>
      <pageMargins left="0.70866141732283472" right="0.70866141732283472" top="0.59055118110236227" bottom="0.55118110236220474" header="0.31496062992125984" footer="0.31496062992125984"/>
      <pageSetup paperSize="8" scale="62" fitToHeight="0" orientation="portrait" r:id="rId1"/>
      <autoFilter ref="A3:E103" xr:uid="{347A365F-6395-4229-944B-8AC144F4804D}"/>
    </customSheetView>
    <customSheetView guid="{F9CF00BA-54E7-40C5-A0F0-62ACF79FE849}" scale="70" showPageBreaks="1" fitToPage="1" printArea="1" showAutoFilter="1" hiddenRows="1">
      <pane xSplit="9" ySplit="3" topLeftCell="J4" activePane="bottomRight" state="frozen"/>
      <selection pane="bottomRight" activeCell="D9" sqref="D9"/>
      <rowBreaks count="1" manualBreakCount="1">
        <brk id="40" max="4" man="1"/>
      </rowBreaks>
      <pageMargins left="0.70866141732283472" right="0.70866141732283472" top="0.59055118110236227" bottom="0.55118110236220474" header="0.31496062992125984" footer="0.31496062992125984"/>
      <pageSetup paperSize="8" scale="62" fitToHeight="0" orientation="portrait" r:id="rId2"/>
      <autoFilter ref="A3:E103" xr:uid="{5C96F3B3-B817-4B45-86B1-21D4C0BF7D84}"/>
    </customSheetView>
  </customSheetViews>
  <phoneticPr fontId="19"/>
  <dataValidations count="13">
    <dataValidation type="whole" allowBlank="1" showInputMessage="1" showErrorMessage="1" errorTitle="入力値エラー" error="万円単位で、数字のみ記入してください_x000a_" sqref="D80:D81" xr:uid="{79CAD3A2-7020-484F-A681-1DAEA887F354}">
      <formula1>1</formula1>
      <formula2>9999</formula2>
    </dataValidation>
    <dataValidation type="whole" imeMode="disabled" operator="greaterThanOrEqual" allowBlank="1" showInputMessage="1" showErrorMessage="1" errorTitle="入力エラー" error="半角数字で記入してください" sqref="D94:D95 D83:D84" xr:uid="{6917FF16-BA8A-410B-9A68-F4D2C2F7CAE2}">
      <formula1>1</formula1>
    </dataValidation>
    <dataValidation type="decimal" imeMode="disabled" allowBlank="1" showInputMessage="1" showErrorMessage="1" errorTitle="入力エラー" error="半角数字、小数点以下2桁まで記入してください" sqref="D77" xr:uid="{D2527DF0-774D-4D10-9D31-87C69ADACB18}">
      <formula1>1</formula1>
      <formula2>999</formula2>
    </dataValidation>
    <dataValidation type="whole" imeMode="disabled" operator="lessThanOrEqual" allowBlank="1" showInputMessage="1" showErrorMessage="1" errorTitle="入力エラー" error="半角数字のみ、昇順に並べて入力してください" sqref="D68" xr:uid="{2FB5DEA2-8B8A-4E16-8815-197CEDA649A4}">
      <formula1>12345679</formula1>
    </dataValidation>
    <dataValidation type="whole" imeMode="disabled" operator="lessThan" allowBlank="1" showInputMessage="1" showErrorMessage="1" errorTitle="入力エラー" error="半角数字のみ、7桁で入力してください" sqref="D59" xr:uid="{B9CFD0FE-59AC-4572-A653-672840532CBF}">
      <formula1>9999999</formula1>
    </dataValidation>
    <dataValidation type="whole" imeMode="disabled" operator="lessThan" allowBlank="1" showInputMessage="1" showErrorMessage="1" errorTitle="入力エラー" error="半角数字のみ、010000～479999の範囲で入力してください_x000a_高知県は 39 から始まる6桁数字です" sqref="D60" xr:uid="{A2143C7E-EC81-4E54-A34A-E520100D6DC5}">
      <formula1>480000</formula1>
    </dataValidation>
    <dataValidation type="whole" imeMode="disabled" operator="lessThanOrEqual" allowBlank="1" showInputMessage="1" showErrorMessage="1" errorTitle="入力エラー" error="半角数字のみ、昇順に並べて入力してください" sqref="D74" xr:uid="{07057563-17E4-4F8C-956F-C9D7EF102CA2}">
      <formula1>123456789</formula1>
    </dataValidation>
    <dataValidation imeMode="disabled" allowBlank="1" showInputMessage="1" showErrorMessage="1" sqref="D70:D71 D65 D6 D11 D105:D106" xr:uid="{36B9828D-78F9-4A9B-9ED9-72E18890B8BD}"/>
    <dataValidation type="whole" imeMode="disabled" allowBlank="1" showInputMessage="1" showErrorMessage="1" sqref="D23" xr:uid="{C4D7797B-D3D9-4BF1-AEB2-FEF850D87A3B}">
      <formula1>1</formula1>
      <formula2>999</formula2>
    </dataValidation>
    <dataValidation imeMode="on" allowBlank="1" showInputMessage="1" showErrorMessage="1" sqref="D4 D32 D85 D63:D64 D66:D67 D73 D35:D42 D13:D14 D69 D21 D61 D79 D90:D91 D9:D10 D103:D104 D96 D19 D75:D76" xr:uid="{F0D98F08-09BA-4730-A2D1-E3E31AA58791}"/>
    <dataValidation type="whole" imeMode="disabled" operator="greaterThan" allowBlank="1" showInputMessage="1" showErrorMessage="1" sqref="D33" xr:uid="{B1FF687E-7834-4E9C-8D40-65018E5732D4}">
      <formula1>15</formula1>
    </dataValidation>
    <dataValidation type="whole" imeMode="disabled" operator="lessThan" allowBlank="1" showInputMessage="1" showErrorMessage="1" sqref="D34" xr:uid="{BCABCE66-8C48-4B0E-917A-E2E78D2F78EE}">
      <formula1>99</formula1>
    </dataValidation>
    <dataValidation type="date" imeMode="disabled" operator="greaterThan" allowBlank="1" showInputMessage="1" showErrorMessage="1" errorTitle="入力エラー" error="半角数字と / で、西暦の年月日を記入してください" sqref="D100:D101" xr:uid="{00000000-0002-0000-0000-00000D000000}">
      <formula1>40269</formula1>
    </dataValidation>
  </dataValidations>
  <hyperlinks>
    <hyperlink ref="D105" r:id="rId3" xr:uid="{D5A25E84-66BA-49BD-A0CF-58E564134861}"/>
  </hyperlinks>
  <pageMargins left="0.70866141732283472" right="0.70866141732283472" top="0.59055118110236227" bottom="0.55118110236220474" header="0.31496062992125984" footer="0.31496062992125984"/>
  <pageSetup paperSize="8" scale="60" fitToHeight="0" orientation="portrait" r:id="rId4"/>
  <rowBreaks count="1" manualBreakCount="1">
    <brk id="43" max="4" man="1"/>
  </rowBreaks>
  <drawing r:id="rId5"/>
  <extLst>
    <ext xmlns:x14="http://schemas.microsoft.com/office/spreadsheetml/2009/9/main" uri="{CCE6A557-97BC-4b89-ADB6-D9C93CAAB3DF}">
      <x14:dataValidations xmlns:xm="http://schemas.microsoft.com/office/excel/2006/main" count="11">
        <x14:dataValidation type="list" showInputMessage="1" showErrorMessage="1" xr:uid="{00000000-0002-0000-0000-00000E000000}">
          <x14:formula1>
            <xm:f>プルダウン項目マスタシート!$E$2:$E$18</xm:f>
          </x14:formula1>
          <xm:sqref>D7</xm:sqref>
        </x14:dataValidation>
        <x14:dataValidation type="list" allowBlank="1" showInputMessage="1" showErrorMessage="1" xr:uid="{00000000-0002-0000-0000-00000F000000}">
          <x14:formula1>
            <xm:f>プルダウン項目マスタシート!$C$2:$C$13</xm:f>
          </x14:formula1>
          <xm:sqref>D5</xm:sqref>
        </x14:dataValidation>
        <x14:dataValidation type="list" allowBlank="1" showInputMessage="1" showErrorMessage="1" xr:uid="{00000000-0002-0000-0000-000010000000}">
          <x14:formula1>
            <xm:f>プルダウン項目マスタシート!$G$2:$G$4</xm:f>
          </x14:formula1>
          <xm:sqref>D18</xm:sqref>
        </x14:dataValidation>
        <x14:dataValidation type="list" allowBlank="1" showInputMessage="1" showErrorMessage="1" xr:uid="{00000000-0002-0000-0000-000011000000}">
          <x14:formula1>
            <xm:f>プルダウン項目マスタシート!$I$2:$I$3</xm:f>
          </x14:formula1>
          <xm:sqref>D22</xm:sqref>
        </x14:dataValidation>
        <x14:dataValidation type="list" allowBlank="1" showInputMessage="1" showErrorMessage="1" xr:uid="{00000000-0002-0000-0000-000012000000}">
          <x14:formula1>
            <xm:f>プルダウン項目マスタシート!$N$2:$N$3</xm:f>
          </x14:formula1>
          <xm:sqref>D24 D78 D72 D88:D89 D92 D102 D98</xm:sqref>
        </x14:dataValidation>
        <x14:dataValidation type="list" allowBlank="1" showInputMessage="1" showErrorMessage="1" xr:uid="{00000000-0002-0000-0000-000013000000}">
          <x14:formula1>
            <xm:f>プルダウン項目マスタシート!$AI$2:$AI$9</xm:f>
          </x14:formula1>
          <xm:sqref>D62</xm:sqref>
        </x14:dataValidation>
        <x14:dataValidation type="list" allowBlank="1" showInputMessage="1" showErrorMessage="1" xr:uid="{00000000-0002-0000-0000-000014000000}">
          <x14:formula1>
            <xm:f>プルダウン項目マスタシート!$T$2:$T$3</xm:f>
          </x14:formula1>
          <xm:sqref>D99</xm:sqref>
        </x14:dataValidation>
        <x14:dataValidation type="list" allowBlank="1" showInputMessage="1" showErrorMessage="1" xr:uid="{00000000-0002-0000-0000-000015000000}">
          <x14:formula1>
            <xm:f>プルダウン項目マスタシート!$P$2:$P$5</xm:f>
          </x14:formula1>
          <xm:sqref>D82</xm:sqref>
        </x14:dataValidation>
        <x14:dataValidation type="list" imeMode="disabled" allowBlank="1" showInputMessage="1" showErrorMessage="1" errorTitle="入力エラー" error="該当する場合は 1_x000a_該当しない場合は 0_x000a_を記入してください" xr:uid="{00000000-0002-0000-0000-000016000000}">
          <x14:formula1>
            <xm:f>プルダウン項目マスタシート!$AE$2:$AE$3</xm:f>
          </x14:formula1>
          <xm:sqref>D26:D31 D44:D57</xm:sqref>
        </x14:dataValidation>
        <x14:dataValidation type="list" imeMode="on" allowBlank="1" showInputMessage="1" showErrorMessage="1" xr:uid="{C1B20BCC-E2A2-4B45-9423-E95E60CEF582}">
          <x14:formula1>
            <xm:f>プルダウン項目マスタシート!$C$27:$C$35</xm:f>
          </x14:formula1>
          <xm:sqref>D87</xm:sqref>
        </x14:dataValidation>
        <x14:dataValidation type="list" allowBlank="1" showInputMessage="1" showErrorMessage="1" xr:uid="{15008C29-4530-474D-86BE-516F0BAA5088}">
          <x14:formula1>
            <xm:f>プルダウン項目マスタシート!$AK$2:$AK$3</xm:f>
          </x14:formula1>
          <xm:sqref>D20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I2"/>
  <sheetViews>
    <sheetView zoomScale="55" zoomScaleNormal="55" workbookViewId="0">
      <selection activeCell="W2" sqref="W2"/>
    </sheetView>
  </sheetViews>
  <sheetFormatPr defaultRowHeight="18.75" x14ac:dyDescent="0.45"/>
  <cols>
    <col min="1" max="2" width="10.21875" bestFit="1" customWidth="1"/>
    <col min="3" max="3" width="8.5546875" bestFit="1" customWidth="1"/>
    <col min="4" max="4" width="10.21875" bestFit="1" customWidth="1"/>
    <col min="5" max="5" width="12" bestFit="1" customWidth="1"/>
    <col min="6" max="6" width="9.21875" bestFit="1" customWidth="1"/>
    <col min="7" max="7" width="10.33203125" bestFit="1" customWidth="1"/>
    <col min="8" max="8" width="10" bestFit="1" customWidth="1"/>
    <col min="9" max="9" width="10.33203125" bestFit="1" customWidth="1"/>
    <col min="10" max="10" width="16.109375" bestFit="1" customWidth="1"/>
    <col min="11" max="11" width="10.33203125" bestFit="1" customWidth="1"/>
    <col min="12" max="12" width="9.21875" bestFit="1" customWidth="1"/>
    <col min="13" max="13" width="10" bestFit="1" customWidth="1"/>
    <col min="14" max="14" width="10.21875" bestFit="1" customWidth="1"/>
    <col min="15" max="15" width="9.21875" bestFit="1" customWidth="1"/>
    <col min="16" max="16" width="10.33203125" bestFit="1" customWidth="1"/>
    <col min="17" max="19" width="9.21875" bestFit="1" customWidth="1"/>
    <col min="20" max="20" width="10.33203125" bestFit="1" customWidth="1"/>
    <col min="21" max="21" width="13.44140625" bestFit="1" customWidth="1"/>
    <col min="22" max="22" width="9.21875" bestFit="1" customWidth="1"/>
    <col min="23" max="23" width="10" bestFit="1" customWidth="1"/>
    <col min="24" max="24" width="9.21875" bestFit="1" customWidth="1"/>
    <col min="25" max="25" width="10.21875" bestFit="1" customWidth="1"/>
    <col min="26" max="27" width="9.21875" bestFit="1" customWidth="1"/>
    <col min="28" max="28" width="93.44140625" bestFit="1" customWidth="1"/>
    <col min="29" max="30" width="9.21875" bestFit="1" customWidth="1"/>
    <col min="31" max="37" width="10.33203125" bestFit="1" customWidth="1"/>
    <col min="38" max="38" width="9.21875" bestFit="1" customWidth="1"/>
    <col min="39" max="40" width="10.33203125" bestFit="1" customWidth="1"/>
    <col min="41" max="41" width="9.21875" bestFit="1" customWidth="1"/>
    <col min="42" max="46" width="10.33203125" bestFit="1" customWidth="1"/>
    <col min="47" max="47" width="9.21875" bestFit="1" customWidth="1"/>
    <col min="48" max="48" width="10.33203125" bestFit="1" customWidth="1"/>
    <col min="49" max="49" width="9.21875" bestFit="1" customWidth="1"/>
    <col min="50" max="50" width="10" bestFit="1" customWidth="1"/>
    <col min="51" max="54" width="10.33203125" bestFit="1" customWidth="1"/>
    <col min="55" max="55" width="10.5546875" bestFit="1" customWidth="1"/>
    <col min="56" max="58" width="10.33203125" bestFit="1" customWidth="1"/>
    <col min="59" max="63" width="10" bestFit="1" customWidth="1"/>
    <col min="64" max="66" width="21.5546875" bestFit="1" customWidth="1"/>
    <col min="67" max="67" width="10.33203125" bestFit="1" customWidth="1"/>
    <col min="68" max="68" width="18.21875" bestFit="1" customWidth="1"/>
    <col min="69" max="71" width="9.21875" bestFit="1" customWidth="1"/>
    <col min="72" max="73" width="10.33203125" bestFit="1" customWidth="1"/>
    <col min="74" max="74" width="15.21875" bestFit="1" customWidth="1"/>
    <col min="75" max="77" width="9.21875" bestFit="1" customWidth="1"/>
    <col min="78" max="79" width="10.21875" bestFit="1" customWidth="1"/>
    <col min="80" max="80" width="10.33203125" bestFit="1" customWidth="1"/>
    <col min="81" max="81" width="9.21875" bestFit="1" customWidth="1"/>
    <col min="82" max="85" width="10.33203125" bestFit="1" customWidth="1"/>
    <col min="86" max="86" width="11.21875" bestFit="1" customWidth="1"/>
    <col min="87" max="87" width="9.21875" bestFit="1" customWidth="1"/>
    <col min="88" max="88" width="10.33203125" bestFit="1" customWidth="1"/>
    <col min="89" max="90" width="11.21875" bestFit="1" customWidth="1"/>
    <col min="91" max="91" width="5.5546875" bestFit="1" customWidth="1"/>
    <col min="92" max="92" width="9.21875" bestFit="1" customWidth="1"/>
    <col min="93" max="93" width="13.21875" bestFit="1" customWidth="1"/>
    <col min="94" max="94" width="10.33203125" bestFit="1" customWidth="1"/>
    <col min="95" max="96" width="10.21875" bestFit="1" customWidth="1"/>
    <col min="97" max="97" width="9.21875" bestFit="1" customWidth="1"/>
    <col min="98" max="98" width="8.21875" bestFit="1" customWidth="1"/>
    <col min="99" max="99" width="10" bestFit="1" customWidth="1"/>
    <col min="100" max="100" width="9.21875" bestFit="1" customWidth="1"/>
    <col min="101" max="123" width="8.88671875" customWidth="1"/>
    <col min="124" max="124" width="10.6640625" bestFit="1" customWidth="1"/>
    <col min="125" max="125" width="11" customWidth="1"/>
    <col min="126" max="126" width="13.44140625" bestFit="1" customWidth="1"/>
    <col min="127" max="127" width="9.77734375" bestFit="1" customWidth="1"/>
    <col min="128" max="128" width="19.21875" bestFit="1" customWidth="1"/>
    <col min="129" max="129" width="24.88671875" bestFit="1" customWidth="1"/>
    <col min="130" max="130" width="11.6640625" bestFit="1" customWidth="1"/>
    <col min="131" max="131" width="13.44140625" bestFit="1" customWidth="1"/>
    <col min="132" max="132" width="12" bestFit="1" customWidth="1"/>
    <col min="133" max="133" width="11.21875" bestFit="1" customWidth="1"/>
    <col min="134" max="134" width="17.77734375" bestFit="1" customWidth="1"/>
    <col min="135" max="135" width="8.5546875" bestFit="1" customWidth="1"/>
    <col min="136" max="136" width="12" bestFit="1" customWidth="1"/>
    <col min="137" max="137" width="17.77734375" bestFit="1" customWidth="1"/>
    <col min="138" max="139" width="14" bestFit="1" customWidth="1"/>
    <col min="140" max="140" width="19.6640625" bestFit="1" customWidth="1"/>
    <col min="141" max="141" width="8.5546875" bestFit="1" customWidth="1"/>
    <col min="142" max="142" width="10.21875" bestFit="1" customWidth="1"/>
    <col min="143" max="143" width="8.5546875" bestFit="1" customWidth="1"/>
    <col min="144" max="144" width="17.21875" bestFit="1" customWidth="1"/>
    <col min="145" max="145" width="14" bestFit="1" customWidth="1"/>
    <col min="146" max="147" width="17.77734375" bestFit="1" customWidth="1"/>
    <col min="148" max="148" width="12" bestFit="1" customWidth="1"/>
    <col min="149" max="149" width="65" customWidth="1"/>
    <col min="150" max="155" width="20.33203125" customWidth="1"/>
    <col min="156" max="156" width="9.33203125" customWidth="1"/>
    <col min="157" max="161" width="2.88671875" bestFit="1" customWidth="1"/>
    <col min="163" max="163" width="8.5546875" bestFit="1" customWidth="1"/>
    <col min="165" max="172" width="8.5546875" bestFit="1" customWidth="1"/>
    <col min="191" max="197" width="8.5546875" bestFit="1" customWidth="1"/>
    <col min="198" max="198" width="6.88671875" bestFit="1" customWidth="1"/>
    <col min="199" max="199" width="8.5546875" bestFit="1" customWidth="1"/>
  </cols>
  <sheetData>
    <row r="1" spans="1:217" ht="72.75" customHeight="1" x14ac:dyDescent="0.4">
      <c r="A1" s="46" t="s">
        <v>578</v>
      </c>
      <c r="B1" s="9" t="s">
        <v>9</v>
      </c>
      <c r="C1" s="9" t="s">
        <v>75</v>
      </c>
      <c r="D1" s="9" t="s">
        <v>10</v>
      </c>
      <c r="E1" s="9" t="s">
        <v>529</v>
      </c>
      <c r="F1" s="9" t="s">
        <v>496</v>
      </c>
      <c r="G1" s="9" t="s">
        <v>15</v>
      </c>
      <c r="H1" s="9" t="s">
        <v>98</v>
      </c>
      <c r="I1" s="14" t="s">
        <v>233</v>
      </c>
      <c r="J1" s="9" t="s">
        <v>538</v>
      </c>
      <c r="K1" s="48" t="s">
        <v>283</v>
      </c>
      <c r="L1" s="13" t="s">
        <v>26</v>
      </c>
      <c r="M1" s="13" t="s">
        <v>27</v>
      </c>
      <c r="N1" s="14" t="s">
        <v>110</v>
      </c>
      <c r="O1" s="9" t="s">
        <v>12</v>
      </c>
      <c r="P1" s="9" t="s">
        <v>5</v>
      </c>
      <c r="Q1" s="9" t="s">
        <v>618</v>
      </c>
      <c r="R1" s="9" t="s">
        <v>8</v>
      </c>
      <c r="S1" s="9" t="s">
        <v>504</v>
      </c>
      <c r="T1" s="51" t="s">
        <v>488</v>
      </c>
      <c r="U1" s="52" t="s">
        <v>178</v>
      </c>
      <c r="V1" s="53" t="s">
        <v>573</v>
      </c>
      <c r="W1" s="54" t="s">
        <v>568</v>
      </c>
      <c r="X1" s="54" t="s">
        <v>569</v>
      </c>
      <c r="Y1" s="54" t="s">
        <v>531</v>
      </c>
      <c r="Z1" s="54" t="s">
        <v>571</v>
      </c>
      <c r="AA1" s="54" t="s">
        <v>572</v>
      </c>
      <c r="AB1" s="17" t="s">
        <v>238</v>
      </c>
      <c r="AC1" s="13" t="s">
        <v>70</v>
      </c>
      <c r="AD1" s="13" t="s">
        <v>49</v>
      </c>
      <c r="AE1" s="9" t="s">
        <v>411</v>
      </c>
      <c r="AF1" s="9" t="s">
        <v>343</v>
      </c>
      <c r="AG1" s="13" t="s">
        <v>20</v>
      </c>
      <c r="AH1" s="9" t="s">
        <v>99</v>
      </c>
      <c r="AI1" s="13" t="s">
        <v>72</v>
      </c>
      <c r="AJ1" s="13" t="s">
        <v>102</v>
      </c>
      <c r="AK1" s="13" t="s">
        <v>56</v>
      </c>
      <c r="AL1" s="55" t="s">
        <v>149</v>
      </c>
      <c r="AM1" s="56" t="s">
        <v>115</v>
      </c>
      <c r="AN1" s="57" t="s">
        <v>172</v>
      </c>
      <c r="AO1" s="58" t="s">
        <v>540</v>
      </c>
      <c r="AP1" s="58" t="s">
        <v>541</v>
      </c>
      <c r="AQ1" s="58" t="s">
        <v>547</v>
      </c>
      <c r="AR1" s="58" t="s">
        <v>542</v>
      </c>
      <c r="AS1" s="58" t="s">
        <v>269</v>
      </c>
      <c r="AT1" s="58" t="s">
        <v>290</v>
      </c>
      <c r="AU1" s="58" t="s">
        <v>306</v>
      </c>
      <c r="AV1" s="58" t="s">
        <v>257</v>
      </c>
      <c r="AW1" s="58" t="s">
        <v>329</v>
      </c>
      <c r="AX1" s="58" t="s">
        <v>275</v>
      </c>
      <c r="AY1" s="58" t="s">
        <v>347</v>
      </c>
      <c r="AZ1" s="59" t="s">
        <v>357</v>
      </c>
      <c r="BA1" s="59" t="s">
        <v>620</v>
      </c>
      <c r="BB1" s="48" t="s">
        <v>507</v>
      </c>
      <c r="BC1" s="60" t="s">
        <v>36</v>
      </c>
      <c r="BD1" s="9" t="s">
        <v>513</v>
      </c>
      <c r="BE1" s="9" t="s">
        <v>39</v>
      </c>
      <c r="BF1" s="9" t="s">
        <v>44</v>
      </c>
      <c r="BG1" s="9" t="s">
        <v>52</v>
      </c>
      <c r="BH1" s="9" t="s">
        <v>55</v>
      </c>
      <c r="BI1" s="9" t="s">
        <v>460</v>
      </c>
      <c r="BJ1" s="13" t="s">
        <v>57</v>
      </c>
      <c r="BK1" s="51" t="s">
        <v>600</v>
      </c>
      <c r="BL1" s="13" t="s">
        <v>138</v>
      </c>
      <c r="BM1" s="13" t="s">
        <v>449</v>
      </c>
      <c r="BN1" s="13" t="s">
        <v>434</v>
      </c>
      <c r="BO1" s="13" t="s">
        <v>60</v>
      </c>
      <c r="BP1" s="13" t="s">
        <v>334</v>
      </c>
      <c r="BQ1" s="51" t="s">
        <v>535</v>
      </c>
      <c r="BR1" s="9" t="s">
        <v>29</v>
      </c>
      <c r="BS1" s="9" t="s">
        <v>7</v>
      </c>
      <c r="BT1" s="9" t="s">
        <v>68</v>
      </c>
      <c r="BU1" s="9" t="s">
        <v>91</v>
      </c>
      <c r="BV1" s="9" t="s">
        <v>95</v>
      </c>
      <c r="BW1" s="9" t="s">
        <v>73</v>
      </c>
      <c r="BX1" s="9" t="s">
        <v>13</v>
      </c>
      <c r="BY1" s="9" t="s">
        <v>62</v>
      </c>
      <c r="BZ1" s="9" t="s">
        <v>532</v>
      </c>
      <c r="CA1" s="9" t="s">
        <v>333</v>
      </c>
      <c r="CB1" s="9" t="s">
        <v>77</v>
      </c>
      <c r="CC1" s="9" t="s">
        <v>78</v>
      </c>
      <c r="CD1" s="9" t="s">
        <v>619</v>
      </c>
      <c r="CE1" s="9" t="s">
        <v>86</v>
      </c>
      <c r="CF1" s="9" t="s">
        <v>90</v>
      </c>
      <c r="CG1" s="9" t="s">
        <v>252</v>
      </c>
      <c r="CH1" s="9" t="s">
        <v>82</v>
      </c>
      <c r="CI1" s="9" t="s">
        <v>111</v>
      </c>
      <c r="CJ1" s="9" t="s">
        <v>65</v>
      </c>
      <c r="CK1" s="9" t="s">
        <v>435</v>
      </c>
      <c r="CL1" s="9" t="s">
        <v>536</v>
      </c>
      <c r="CM1" s="9" t="s">
        <v>481</v>
      </c>
      <c r="CN1" s="9" t="s">
        <v>502</v>
      </c>
      <c r="CO1" s="9" t="s">
        <v>81</v>
      </c>
      <c r="CP1" s="9" t="s">
        <v>96</v>
      </c>
      <c r="CQ1" s="9" t="s">
        <v>24</v>
      </c>
      <c r="CR1" s="9" t="s">
        <v>34</v>
      </c>
      <c r="CS1" s="9" t="s">
        <v>242</v>
      </c>
      <c r="CT1" s="9" t="s">
        <v>388</v>
      </c>
      <c r="CU1" s="9" t="s">
        <v>103</v>
      </c>
      <c r="CV1" s="9" t="s">
        <v>289</v>
      </c>
      <c r="CW1" s="2"/>
      <c r="CX1" s="69" t="s">
        <v>621</v>
      </c>
      <c r="CY1" s="90" t="s">
        <v>623</v>
      </c>
      <c r="CZ1" s="90" t="s">
        <v>628</v>
      </c>
      <c r="DA1" s="90" t="s">
        <v>630</v>
      </c>
      <c r="DB1" s="63"/>
      <c r="DC1" s="63"/>
      <c r="DD1" s="63"/>
      <c r="DE1" s="63"/>
      <c r="DF1" s="63"/>
      <c r="DG1" s="63"/>
      <c r="DH1" s="2"/>
      <c r="DI1" s="67"/>
      <c r="DJ1" s="63"/>
      <c r="DK1" s="63"/>
      <c r="DL1" s="63"/>
      <c r="DM1" s="63"/>
      <c r="DN1" s="63"/>
      <c r="DO1" s="63"/>
      <c r="DP1" s="63"/>
      <c r="DQ1" s="63"/>
      <c r="DR1" s="63"/>
      <c r="DS1" s="85"/>
      <c r="DT1" s="46" t="s">
        <v>596</v>
      </c>
      <c r="DU1" s="69" t="str">
        <f>CONCATENATE(DV1,DW1,DX1,DY1,DZ1,EA1)</f>
        <v/>
      </c>
      <c r="DV1" s="64" t="str">
        <f t="shared" ref="DV1:EA1" si="0">IF(V2=1,V1&amp;CHAR(10),"")</f>
        <v/>
      </c>
      <c r="DW1" s="65" t="str">
        <f t="shared" si="0"/>
        <v/>
      </c>
      <c r="DX1" s="65" t="str">
        <f t="shared" si="0"/>
        <v/>
      </c>
      <c r="DY1" s="65" t="str">
        <f t="shared" si="0"/>
        <v/>
      </c>
      <c r="DZ1" s="65" t="str">
        <f t="shared" si="0"/>
        <v/>
      </c>
      <c r="EA1" s="65" t="str">
        <f t="shared" si="0"/>
        <v/>
      </c>
      <c r="EB1" s="46" t="s">
        <v>595</v>
      </c>
      <c r="EC1" s="89" t="str">
        <f>CONCATENATE(ED1,EE1,EF1,EG1,EH1,EI1,EJ1,EK1,EL1,EM1,EN1,EO1,EP1,EQ1)</f>
        <v xml:space="preserve">年齢不問
第二新卒歓迎
未経験者応募可
語学力を活かす
転勤なし
駐車場あり
土日休み
年間休日100日以上
退職金制度あり
社宅・家賃補助あり
</v>
      </c>
      <c r="ED1" s="64" t="str">
        <f t="shared" ref="ED1:EQ1" si="1">IF(AN2=1,AN1&amp;CHAR(10),"")</f>
        <v/>
      </c>
      <c r="EE1" s="65" t="str">
        <f t="shared" si="1"/>
        <v xml:space="preserve">年齢不問
</v>
      </c>
      <c r="EF1" s="65" t="str">
        <f t="shared" si="1"/>
        <v xml:space="preserve">第二新卒歓迎
</v>
      </c>
      <c r="EG1" s="65" t="str">
        <f t="shared" si="1"/>
        <v/>
      </c>
      <c r="EH1" s="65" t="str">
        <f t="shared" si="1"/>
        <v xml:space="preserve">未経験者応募可
</v>
      </c>
      <c r="EI1" s="65" t="str">
        <f t="shared" si="1"/>
        <v xml:space="preserve">語学力を活かす
</v>
      </c>
      <c r="EJ1" s="65" t="str">
        <f t="shared" si="1"/>
        <v/>
      </c>
      <c r="EK1" s="65" t="str">
        <f t="shared" si="1"/>
        <v xml:space="preserve">転勤なし
</v>
      </c>
      <c r="EL1" s="65" t="str">
        <f t="shared" si="1"/>
        <v xml:space="preserve">駐車場あり
</v>
      </c>
      <c r="EM1" s="65" t="str">
        <f t="shared" si="1"/>
        <v xml:space="preserve">土日休み
</v>
      </c>
      <c r="EN1" s="65" t="str">
        <f t="shared" si="1"/>
        <v xml:space="preserve">年間休日100日以上
</v>
      </c>
      <c r="EO1" s="65" t="str">
        <f t="shared" si="1"/>
        <v xml:space="preserve">退職金制度あり
</v>
      </c>
      <c r="EP1" s="66" t="str">
        <f t="shared" si="1"/>
        <v xml:space="preserve">社宅・家賃補助あり
</v>
      </c>
      <c r="EQ1" s="97" t="str">
        <f t="shared" si="1"/>
        <v/>
      </c>
      <c r="ER1" s="46" t="s">
        <v>597</v>
      </c>
      <c r="ES1" s="90" t="str">
        <f>CONCATENATE(ET1,EU1,EV1,EW1,EX1,EY1)</f>
        <v/>
      </c>
      <c r="ET1" s="87" t="str">
        <f>IF(EZ1=1,"定年年齢を上限として、当該上限年齢未満の労働者を期間の定めのない労働契約の対象として募集・採用する"&amp;CHAR(10),"")</f>
        <v/>
      </c>
      <c r="EU1" s="88" t="str">
        <f>IF(FA1=1,"労働基準法令の規定により年齢制限が設けられている"&amp;CHAR(10),"")</f>
        <v/>
      </c>
      <c r="EV1" s="88" t="str">
        <f>IF(FB1=1,"長期勤続によるキャリア形成を図る観点から、若年者等を期間の定めのない労働契約の対象として募集・採用する"&amp;CHAR(10),"")</f>
        <v/>
      </c>
      <c r="EW1" s="88" t="str">
        <f>IF(FC1=1,"技能・ノウハウの継承の観点から、特定の職種において労働者数が相当程度少ない特定の年齢層に限定し、かつ、期間の定めのない労働契約の対象として募集・採用する"&amp;CHAR(10),"")</f>
        <v/>
      </c>
      <c r="EX1" s="88" t="str">
        <f>IF(FD1=1,"芸術・芸能の分野における表現の真実性等の要請がある"&amp;CHAR(10),"")</f>
        <v/>
      </c>
      <c r="EY1" s="88" t="str">
        <f>IF(FE1=1,"６０歳以上の高年齢者又は特定の年齢層の雇用を促進する施策(国の施策を活用しようとする場合に限る。)の対象となる者に限定して募集・採用する"&amp;CHAR(10),"")</f>
        <v/>
      </c>
      <c r="EZ1" s="86" t="str">
        <f>IF(ISBLANK(求人情報入力フォーム!$D26),"",求人情報入力フォーム!$D26)</f>
        <v/>
      </c>
      <c r="FA1" s="86" t="str">
        <f>IF(ISBLANK(求人情報入力フォーム!$D27),"",求人情報入力フォーム!$D27)</f>
        <v/>
      </c>
      <c r="FB1" s="86" t="str">
        <f>IF(ISBLANK(求人情報入力フォーム!$D28),"",求人情報入力フォーム!$D28)</f>
        <v/>
      </c>
      <c r="FC1" s="86" t="str">
        <f>IF(ISBLANK(求人情報入力フォーム!$D29),"",求人情報入力フォーム!$D29)</f>
        <v/>
      </c>
      <c r="FD1" s="86" t="str">
        <f>IF(ISBLANK(求人情報入力フォーム!$D30),"",求人情報入力フォーム!$D30)</f>
        <v/>
      </c>
      <c r="FE1" s="86" t="str">
        <f>IF(ISBLANK(求人情報入力フォーム!$D31),"",求人情報入力フォーム!$D31)</f>
        <v/>
      </c>
      <c r="FF1" s="67"/>
      <c r="FG1" s="67" t="s">
        <v>567</v>
      </c>
      <c r="FH1" s="70" t="str">
        <f>CONCATENATE(FY1,FZ1,GA1,GB1,GC1,GD1,GE1,GF1)</f>
        <v/>
      </c>
      <c r="FI1" s="46" t="s">
        <v>564</v>
      </c>
      <c r="FJ1" s="46" t="s">
        <v>186</v>
      </c>
      <c r="FK1" s="46" t="s">
        <v>245</v>
      </c>
      <c r="FL1" s="46" t="s">
        <v>234</v>
      </c>
      <c r="FM1" s="46" t="s">
        <v>470</v>
      </c>
      <c r="FN1" s="46" t="s">
        <v>565</v>
      </c>
      <c r="FO1" s="46" t="s">
        <v>490</v>
      </c>
      <c r="FP1" s="46" t="s">
        <v>566</v>
      </c>
      <c r="FQ1" s="68" t="str">
        <f>IFERROR(FIND("1",求人情報入力フォーム!D68),"")</f>
        <v/>
      </c>
      <c r="FR1" s="68" t="str">
        <f>IFERROR(FIND("2",求人情報入力フォーム!D68),"")</f>
        <v/>
      </c>
      <c r="FS1" s="68" t="str">
        <f>IFERROR(FIND("3",求人情報入力フォーム!D68),"")</f>
        <v/>
      </c>
      <c r="FT1" s="68" t="str">
        <f>IFERROR(FIND("4",求人情報入力フォーム!D68),"")</f>
        <v/>
      </c>
      <c r="FU1" s="68" t="str">
        <f>IFERROR(FIND("5",求人情報入力フォーム!D68),"")</f>
        <v/>
      </c>
      <c r="FV1" s="68" t="str">
        <f>IFERROR(FIND("6",求人情報入力フォーム!D68),"")</f>
        <v/>
      </c>
      <c r="FW1" s="68" t="str">
        <f>IFERROR(FIND("7",求人情報入力フォーム!D68),"")</f>
        <v/>
      </c>
      <c r="FX1" s="68" t="str">
        <f>IFERROR(FIND("9",求人情報入力フォーム!D68),"")</f>
        <v/>
      </c>
      <c r="FY1" s="68" t="str">
        <f t="shared" ref="FY1:GF1" si="2">IF(FQ1&lt;&gt;"",FI1,"")</f>
        <v/>
      </c>
      <c r="FZ1" s="68" t="str">
        <f t="shared" si="2"/>
        <v/>
      </c>
      <c r="GA1" s="68" t="str">
        <f t="shared" si="2"/>
        <v/>
      </c>
      <c r="GB1" s="68" t="str">
        <f t="shared" si="2"/>
        <v/>
      </c>
      <c r="GC1" s="68" t="str">
        <f t="shared" si="2"/>
        <v/>
      </c>
      <c r="GD1" s="68" t="str">
        <f t="shared" si="2"/>
        <v/>
      </c>
      <c r="GE1" s="68" t="str">
        <f t="shared" si="2"/>
        <v/>
      </c>
      <c r="GF1" s="68" t="str">
        <f t="shared" si="2"/>
        <v/>
      </c>
      <c r="GH1" s="70" t="str">
        <f>CONCATENATE(HA1,HB1,HC1,HD1,HE1,HF1,HG1,HH1,HI1)</f>
        <v/>
      </c>
      <c r="GI1" s="46" t="s">
        <v>564</v>
      </c>
      <c r="GJ1" s="46" t="s">
        <v>186</v>
      </c>
      <c r="GK1" s="46" t="s">
        <v>245</v>
      </c>
      <c r="GL1" s="46" t="s">
        <v>234</v>
      </c>
      <c r="GM1" s="46" t="s">
        <v>470</v>
      </c>
      <c r="GN1" s="46" t="s">
        <v>565</v>
      </c>
      <c r="GO1" s="46" t="s">
        <v>490</v>
      </c>
      <c r="GP1" s="46" t="s">
        <v>33</v>
      </c>
      <c r="GQ1" s="46" t="s">
        <v>566</v>
      </c>
      <c r="GR1" s="68" t="str">
        <f>IFERROR(FIND("1",求人情報入力フォーム!D74),"")</f>
        <v/>
      </c>
      <c r="GS1" s="68" t="str">
        <f>IFERROR(FIND("2",求人情報入力フォーム!D74),"")</f>
        <v/>
      </c>
      <c r="GT1" s="68" t="str">
        <f>IFERROR(FIND("3",求人情報入力フォーム!D74),"")</f>
        <v/>
      </c>
      <c r="GU1" s="68" t="str">
        <f>IFERROR(FIND("4",求人情報入力フォーム!D74),"")</f>
        <v/>
      </c>
      <c r="GV1" s="68" t="str">
        <f>IFERROR(FIND("5",求人情報入力フォーム!D74),"")</f>
        <v/>
      </c>
      <c r="GW1" s="68" t="str">
        <f>IFERROR(FIND("6",求人情報入力フォーム!D74),"")</f>
        <v/>
      </c>
      <c r="GX1" s="68" t="str">
        <f>IFERROR(FIND("7",求人情報入力フォーム!D74),"")</f>
        <v/>
      </c>
      <c r="GY1" s="68" t="str">
        <f>IFERROR(FIND("8",求人情報入力フォーム!D74),"")</f>
        <v/>
      </c>
      <c r="GZ1" s="68" t="str">
        <f>IFERROR(FIND("9",求人情報入力フォーム!D74),"")</f>
        <v/>
      </c>
      <c r="HA1" s="68" t="str">
        <f t="shared" ref="HA1:HI1" si="3">IF(GR1&lt;&gt;"",GI1,"")</f>
        <v/>
      </c>
      <c r="HB1" s="68" t="str">
        <f t="shared" si="3"/>
        <v/>
      </c>
      <c r="HC1" s="68" t="str">
        <f t="shared" si="3"/>
        <v/>
      </c>
      <c r="HD1" s="68" t="str">
        <f t="shared" si="3"/>
        <v/>
      </c>
      <c r="HE1" s="68" t="str">
        <f t="shared" si="3"/>
        <v/>
      </c>
      <c r="HF1" s="68" t="str">
        <f t="shared" si="3"/>
        <v/>
      </c>
      <c r="HG1" s="68" t="str">
        <f t="shared" si="3"/>
        <v/>
      </c>
      <c r="HH1" s="68" t="str">
        <f t="shared" si="3"/>
        <v/>
      </c>
      <c r="HI1" s="68" t="str">
        <f t="shared" si="3"/>
        <v/>
      </c>
    </row>
    <row r="2" spans="1:217" ht="165" customHeight="1" x14ac:dyDescent="0.45">
      <c r="A2" s="47" t="str">
        <f>IF(ISBLANK(求人情報入力フォーム!$D108),"",求人情報入力フォーム!$D108)</f>
        <v/>
      </c>
      <c r="B2" s="47" t="str">
        <f>IF(ISBLANK(求人情報入力フォーム!$D4),"",求人情報入力フォーム!$D4)</f>
        <v>医療法人十全会早明浦病院</v>
      </c>
      <c r="C2" s="47" t="str">
        <f>IF(ISBLANK(求人情報入力フォーム!$D102),"",求人情報入力フォーム!$D102)</f>
        <v>あり</v>
      </c>
      <c r="D2" s="47" t="str">
        <f>IF(ISBLANK(求人情報入力フォーム!$D5),"",求人情報入力フォーム!$D5)</f>
        <v>医療・福祉関係</v>
      </c>
      <c r="E2" s="47" t="str">
        <f>IF(ISBLANK(求人情報入力フォーム!$D6),"",求人情報入力フォーム!$D6)</f>
        <v/>
      </c>
      <c r="F2" s="47" t="str">
        <f>IF(ISBLANK(求人情報入力フォーム!$D7),"",求人情報入力フォーム!$D7)</f>
        <v>医療・福祉・教育職</v>
      </c>
      <c r="G2" s="47" t="str">
        <f>IF(ISBLANK(求人情報入力フォーム!$D8),"",求人情報入力フォーム!$D8)</f>
        <v>臨床検査技師</v>
      </c>
      <c r="H2" s="47" t="str">
        <f>IF(ISBLANK(求人情報入力フォーム!$D9),"",求人情報入力フォーム!$D9)</f>
        <v>早明浦病院は高知県の北部に位置し、四季折々の自然に恵まれに食の魅力にもあふれています。水資源が豊富でありカヌーやキャンプなどアウトドア活動を楽しめる環境が整っています。自然の中でのびのびと子育てができる点も大きな魅力です。安心して子育てができる支援制度が充実しており生活に必要な施設も集約されて利便性も確保されております。経験の少ない方や新規学卒者も応募ください。UIターン希望者も大歓迎です。業務になれるまで懇切丁寧にご指導いたします。</v>
      </c>
      <c r="I2" s="47" t="str">
        <f>IF(ISBLANK(求人情報入力フォーム!$D10),"",求人情報入力フォーム!$D10)</f>
        <v>医療法人十全会は「四国のいのち」早明浦ダムにほど近い山紫水明の恵まれた環境のなかで地域のみなさまと心と心のふれあいを大切にしながら患者様、利用者様の立場に立って住み慣れた地域で安心して暮らせる医療と看護、介護の提供に日々取り組んでいます。仕事内容に不安がある方もまずはお気軽に職場見学にお越し下さい。</v>
      </c>
      <c r="J2" s="47" t="str">
        <f>IF(ISBLANK(求人情報入力フォーム!$D11),"",求人情報入力フォーム!$D11)</f>
        <v/>
      </c>
      <c r="K2" s="49"/>
      <c r="L2" s="47" t="str">
        <f>IF(ISBLANK(求人情報入力フォーム!$D13),"",求人情報入力フォーム!$D13)</f>
        <v>検査室</v>
      </c>
      <c r="M2" s="47" t="str">
        <f>IF(ISBLANK(求人情報入力フォーム!D14),"",求人情報入力フォーム!D14)</f>
        <v>臨床検査技師</v>
      </c>
      <c r="N2" s="47" t="str">
        <f>IF(ISBLANK(求人情報入力フォーム!$D15),"",求人情報入力フォーム!$D15)</f>
        <v>検体検査：血液・尿・喀痰・組織・細胞などを分析し、感染症、貧血、臓器機能などを評価します。一部の検査は外注委託しております。　　　　　　　　　　　　　　　　　　　　　　　　　　　　　　　　　生理機能検査：心電図、超音波（エコー）などで心臓、腹部臓器の働きを調べます。      検査機器の管理：自動分析装置の操作、精度管理、試薬管理、結果のチェックと報告を行います。　　　　　　　　　　　　　　　　　　　　　　　　　　　　　　　　　　※超音波（エコー）は操作ができなくても可能です。</v>
      </c>
      <c r="O2" s="47" t="str">
        <f>IF(ISBLANK(求人情報入力フォーム!$D17),"",求人情報入力フォーム!$D17)</f>
        <v>現在3名体体制により増員を図る</v>
      </c>
      <c r="P2" s="47" t="str">
        <f>IF(ISBLANK(求人情報入力フォーム!$D18),"",求人情報入力フォーム!$D18)</f>
        <v>正社員</v>
      </c>
      <c r="Q2" s="47" t="str">
        <f>IF(ISBLANK(求人情報入力フォーム!$D19),"",求人情報入力フォーム!$D19)</f>
        <v/>
      </c>
      <c r="R2" s="47" t="str">
        <f>IF(ISBLANK(求人情報入力フォーム!$D22),"",求人情報入力フォーム!$D22)</f>
        <v/>
      </c>
      <c r="S2" s="47">
        <f>IF(ISBLANK(求人情報入力フォーム!$D23),"",求人情報入力フォーム!$D23)</f>
        <v>2</v>
      </c>
      <c r="T2" s="47" t="str">
        <f>IF(ISBLANK(求人情報入力フォーム!$D24),"",求人情報入力フォーム!$D24)</f>
        <v>なし</v>
      </c>
      <c r="U2" s="47" t="str">
        <f>IFERROR(LEFTB(DU1,LENB(DU1)-1),"")</f>
        <v/>
      </c>
      <c r="V2" s="47" t="str">
        <f>IF(ISBLANK(求人情報入力フォーム!$D26),"",求人情報入力フォーム!$D26)</f>
        <v/>
      </c>
      <c r="W2" s="47" t="str">
        <f>IF(ISBLANK(求人情報入力フォーム!$D27),"",求人情報入力フォーム!$D27)</f>
        <v/>
      </c>
      <c r="X2" s="47" t="str">
        <f>IF(ISBLANK(求人情報入力フォーム!$D28),"",求人情報入力フォーム!$D28)</f>
        <v/>
      </c>
      <c r="Y2" s="47" t="str">
        <f>IF(ISBLANK(求人情報入力フォーム!$D29),"",求人情報入力フォーム!$D29)</f>
        <v/>
      </c>
      <c r="Z2" s="47" t="str">
        <f>IF(ISBLANK(求人情報入力フォーム!$D30),"",求人情報入力フォーム!$D30)</f>
        <v/>
      </c>
      <c r="AA2" s="47" t="str">
        <f>IF(ISBLANK(求人情報入力フォーム!$D31),"",求人情報入力フォーム!$D31)</f>
        <v/>
      </c>
      <c r="AB2" s="47" t="str">
        <f>IFERROR(LEFTB(ES1,LENB(ES1)-1),"")</f>
        <v/>
      </c>
      <c r="AC2" s="47" t="str">
        <f>IF(ISBLANK(求人情報入力フォーム!$D33),"",求人情報入力フォーム!$D33)</f>
        <v/>
      </c>
      <c r="AD2" s="47" t="str">
        <f>IF(ISBLANK(求人情報入力フォーム!$D34),"",求人情報入力フォーム!$D34)</f>
        <v/>
      </c>
      <c r="AE2" s="47" t="str">
        <f>IF(ISBLANK(求人情報入力フォーム!$D35),"",求人情報入力フォーム!$D35)</f>
        <v>不問</v>
      </c>
      <c r="AF2" s="47" t="str">
        <f>IF(ISBLANK(求人情報入力フォーム!$D36),"",求人情報入力フォーム!$D36)</f>
        <v>不問</v>
      </c>
      <c r="AG2" s="47" t="str">
        <f>IF(ISBLANK(求人情報入力フォーム!$D37),"",求人情報入力フォーム!$D37)</f>
        <v>各部署の職員と信頼関係を築き円滑なコミュニケーションをとることができる方</v>
      </c>
      <c r="AH2" s="47" t="str">
        <f>IF(ISBLANK(求人情報入力フォーム!$D38),"",求人情報入力フォーム!$D38)</f>
        <v>不問</v>
      </c>
      <c r="AI2" s="47" t="str">
        <f>IF(ISBLANK(求人情報入力フォーム!$D39),"",求人情報入力フォーム!$D39)</f>
        <v>不問</v>
      </c>
      <c r="AJ2" s="47" t="str">
        <f>IF(ISBLANK(求人情報入力フォーム!$D40),"",求人情報入力フォーム!$D40)</f>
        <v>不問</v>
      </c>
      <c r="AK2" s="47" t="str">
        <f>IF(ISBLANK(求人情報入力フォーム!$D41),"",求人情報入力フォーム!$D41)</f>
        <v>不問</v>
      </c>
      <c r="AL2" s="47" t="str">
        <f>IF(ISBLANK(求人情報入力フォーム!$D42),"",求人情報入力フォーム!$D42)</f>
        <v>臨床検査技師免許</v>
      </c>
      <c r="AM2" s="47" t="str">
        <f>IFERROR(LEFTB(EC1,LENB(EC1)-1),"")</f>
        <v>年齢不問
第二新卒歓迎
未経験者応募可
語学力を活かす
転勤なし
駐車場あり
土日休み
年間休日100日以上
退職金制度あり
社宅・家賃補助あり</v>
      </c>
      <c r="AN2" s="47" t="str">
        <f>IF(ISBLANK(求人情報入力フォーム!$D44),"",求人情報入力フォーム!$D44)</f>
        <v/>
      </c>
      <c r="AO2" s="47">
        <f>IF(ISBLANK(求人情報入力フォーム!$D45),"",求人情報入力フォーム!$D45)</f>
        <v>1</v>
      </c>
      <c r="AP2" s="47">
        <f>IF(ISBLANK(求人情報入力フォーム!$D46),"",求人情報入力フォーム!$D46)</f>
        <v>1</v>
      </c>
      <c r="AQ2" s="47" t="str">
        <f>IF(ISBLANK(求人情報入力フォーム!$D47),"",求人情報入力フォーム!$D47)</f>
        <v/>
      </c>
      <c r="AR2" s="47">
        <f>IF(ISBLANK(求人情報入力フォーム!$D48),"",求人情報入力フォーム!$D48)</f>
        <v>1</v>
      </c>
      <c r="AS2" s="47">
        <f>IF(ISBLANK(求人情報入力フォーム!$D49),"",求人情報入力フォーム!$D49)</f>
        <v>1</v>
      </c>
      <c r="AT2" s="47" t="str">
        <f>IF(ISBLANK(求人情報入力フォーム!$D50),"",求人情報入力フォーム!$D50)</f>
        <v/>
      </c>
      <c r="AU2" s="47">
        <f>IF(ISBLANK(求人情報入力フォーム!$D51),"",求人情報入力フォーム!$D51)</f>
        <v>1</v>
      </c>
      <c r="AV2" s="47">
        <f>IF(ISBLANK(求人情報入力フォーム!$D52),"",求人情報入力フォーム!$D52)</f>
        <v>1</v>
      </c>
      <c r="AW2" s="47">
        <f>IF(ISBLANK(求人情報入力フォーム!$D53),"",求人情報入力フォーム!$D53)</f>
        <v>1</v>
      </c>
      <c r="AX2" s="47">
        <f>IF(ISBLANK(求人情報入力フォーム!$D54),"",求人情報入力フォーム!$D54)</f>
        <v>1</v>
      </c>
      <c r="AY2" s="47">
        <f>IF(ISBLANK(求人情報入力フォーム!$D55),"",求人情報入力フォーム!$D55)</f>
        <v>1</v>
      </c>
      <c r="AZ2" s="47">
        <f>IF(ISBLANK(求人情報入力フォーム!$D56),"",求人情報入力フォーム!$D56)</f>
        <v>1</v>
      </c>
      <c r="BA2" s="47" t="str">
        <f>IF(ISBLANK(求人情報入力フォーム!$D57),"",求人情報入力フォーム!$D57)</f>
        <v/>
      </c>
      <c r="BB2" s="49"/>
      <c r="BC2" s="47">
        <f>IF(ISBLANK(求人情報入力フォーム!$D59),"",求人情報入力フォーム!$D59)</f>
        <v>7813521</v>
      </c>
      <c r="BD2" s="47" t="str">
        <f>IF(ISBLANK(求人情報入力フォーム!$D60),"",求人情報入力フォーム!$D60)</f>
        <v/>
      </c>
      <c r="BE2" s="47" t="str">
        <f>IF(ISBLANK(求人情報入力フォーム!$D61),"",求人情報入力フォーム!$D61)</f>
        <v>高知県</v>
      </c>
      <c r="BF2" s="47" t="str">
        <f>IF(ISBLANK(求人情報入力フォーム!$D62),"",求人情報入力フォーム!$D62)</f>
        <v>嶺北地域</v>
      </c>
      <c r="BG2" s="47" t="str">
        <f>IF(ISBLANK(求人情報入力フォーム!$D63),"",求人情報入力フォーム!$D63)</f>
        <v>土佐郡</v>
      </c>
      <c r="BH2" s="47" t="str">
        <f>IF(ISBLANK(求人情報入力フォーム!$D64),"",求人情報入力フォーム!$D64)</f>
        <v>土佐町田井</v>
      </c>
      <c r="BI2" s="47" t="str">
        <f>IF(ISBLANK(求人情報入力フォーム!$D65),"",求人情報入力フォーム!$D65)</f>
        <v>1372</v>
      </c>
      <c r="BJ2" s="47" t="str">
        <f>IF(ISBLANK(求人情報入力フォーム!$D66),"",求人情報入力フォーム!$D66)</f>
        <v>早明浦病院</v>
      </c>
      <c r="BK2" s="47" t="str">
        <f>IFERROR(LEFTB(FH1,LENB(FH1)-1),"")</f>
        <v/>
      </c>
      <c r="BL2" s="47" t="str">
        <f>IF(ISBLANK(求人情報入力フォーム!$D69),"",求人情報入力フォーム!$D69)</f>
        <v/>
      </c>
      <c r="BM2" s="61" t="str">
        <f>IF(ISBLANK(求人情報入力フォーム!$D70),"",求人情報入力フォーム!$D70)</f>
        <v/>
      </c>
      <c r="BN2" s="61" t="str">
        <f>IF(ISBLANK(求人情報入力フォーム!$D71),"",求人情報入力フォーム!$D71)</f>
        <v/>
      </c>
      <c r="BO2" s="47" t="str">
        <f>IF(ISBLANK(求人情報入力フォーム!$D72),"",求人情報入力フォーム!$D72)</f>
        <v/>
      </c>
      <c r="BP2" s="47" t="str">
        <f>IF(ISBLANK(求人情報入力フォーム!$D73),"",求人情報入力フォーム!$D73)</f>
        <v/>
      </c>
      <c r="BQ2" s="47" t="str">
        <f>IFERROR(LEFTB(GH1,LENB(GH1)-1),"")</f>
        <v/>
      </c>
      <c r="BR2" s="47" t="str">
        <f>IF(ISBLANK(求人情報入力フォーム!$D75),"",求人情報入力フォーム!$D75)</f>
        <v>年間休日121日　年次有給休暇は入職後6ヶ月後に10日付与・慶弔休暇、産前産後休暇、育児休暇、介護休暇、夏休み等あり。</v>
      </c>
      <c r="BS2" s="47" t="str">
        <f>IF(ISBLANK(求人情報入力フォーム!$D76),"",求人情報入力フォーム!$D76)</f>
        <v>8：30～17：30　休憩時間60分　　　　　　　　　　　　　　　　　　　　　　　　第１、第３，第５週の土曜日（8：30～12：30）は外来診療があり交代勤務</v>
      </c>
      <c r="BT2" s="62" t="str">
        <f>IF(ISBLANK(求人情報入力フォーム!$D77),"",求人情報入力フォーム!$D77)</f>
        <v/>
      </c>
      <c r="BU2" s="47" t="str">
        <f>IF(ISBLANK(求人情報入力フォーム!$D78),"",求人情報入力フォーム!$D78)</f>
        <v/>
      </c>
      <c r="BV2" s="47" t="str">
        <f>IF(ISBLANK(求人情報入力フォーム!$D79),"",求人情報入力フォーム!$D79)</f>
        <v>月平均2時間程度</v>
      </c>
      <c r="BW2" s="47">
        <f>IF(ISBLANK(求人情報入力フォーム!$D80),"",求人情報入力フォーム!$D80)</f>
        <v>450</v>
      </c>
      <c r="BX2" s="47">
        <f>IF(ISBLANK(求人情報入力フォーム!$D81),"",求人情報入力フォーム!$D81)</f>
        <v>350</v>
      </c>
      <c r="BY2" s="47" t="str">
        <f>IF(ISBLANK(求人情報入力フォーム!$D82),"",求人情報入力フォーム!$D82)</f>
        <v/>
      </c>
      <c r="BZ2" s="47" t="str">
        <f>IF(ISBLANK(求人情報入力フォーム!$D83),"",求人情報入力フォーム!$D83)</f>
        <v/>
      </c>
      <c r="CA2" s="47" t="str">
        <f>IF(ISBLANK(求人情報入力フォーム!$D84),"",求人情報入力フォーム!$D84)</f>
        <v/>
      </c>
      <c r="CB2" s="47" t="str">
        <f>IF(ISBLANK(求人情報入力フォーム!$D85),"",求人情報入力フォーム!$D85)</f>
        <v xml:space="preserve">基本給：192,660円　資格手当：22,500円　ベースアップ手当12,000円～13,000円交通費：20,000円まで  時間外手当：あり 　賞与：年2回の支給月数は業績による。　　　　   　　　　　　　　　　　※基本給は経歴を考慮して決定します。交通費は4㎞から支給します。                                                                   </v>
      </c>
      <c r="CC2" s="47" t="str">
        <f>IF(ISBLANK(求人情報入力フォーム!$D86),"",求人情報入力フォーム!$D86)</f>
        <v>寮家賃の負担は0円です（水道光熱費は利用者負担となります）。　　　　　　　　　高知市、南国市へ無料送迎バスを運行しており送迎場所には無料駐車場を用意しております。自宅から無料駐車場への距離に応じた交通費を支給します。
各種保険付（雇用、労災、健康、厚生）社宅制度、制服貸与、育休産休制度あり、退職金制度:あり（勤続3年以上）</v>
      </c>
      <c r="CD2" s="47" t="str">
        <f>IF(ISBLANK(求人情報入力フォーム!$D87),"",求人情報入力フォーム!$D87)</f>
        <v>あり：敷地内禁煙</v>
      </c>
      <c r="CE2" s="47" t="str">
        <f>IF(ISBLANK(求人情報入力フォーム!$D88),"",求人情報入力フォーム!$D88)</f>
        <v/>
      </c>
      <c r="CF2" s="47" t="str">
        <f>IF(ISBLANK(求人情報入力フォーム!$D89),"",求人情報入力フォーム!$D89)</f>
        <v/>
      </c>
      <c r="CG2" s="47" t="str">
        <f>IF(ISBLANK(求人情報入力フォーム!$D90),"",求人情報入力フォーム!$D90)</f>
        <v/>
      </c>
      <c r="CH2" s="47" t="str">
        <f>IF(ISBLANK(求人情報入力フォーム!$D91),"",求人情報入力フォーム!$D91)</f>
        <v/>
      </c>
      <c r="CI2" s="47" t="str">
        <f>IF(ISBLANK(求人情報入力フォーム!$D92),"",求人情報入力フォーム!$D92)</f>
        <v/>
      </c>
      <c r="CJ2" s="47" t="str">
        <f>IF(ISBLANK(求人情報入力フォーム!$D93),"",求人情報入力フォーム!$D93)</f>
        <v>3ヶ月　使用期間中は労働条件の変更なし。</v>
      </c>
      <c r="CK2" s="47" t="str">
        <f>IF(ISBLANK(求人情報入力フォーム!$D94),"",求人情報入力フォーム!$D94)</f>
        <v/>
      </c>
      <c r="CL2" s="47" t="str">
        <f>IF(ISBLANK(求人情報入力フォーム!$D95),"",求人情報入力フォーム!$D95)</f>
        <v/>
      </c>
      <c r="CM2" s="47" t="str">
        <f>IF(ISBLANK(求人情報入力フォーム!$D96),"",求人情報入力フォーム!$D96)</f>
        <v>なし</v>
      </c>
      <c r="CN2" s="47" t="str">
        <f>IF(ISBLANK(求人情報入力フォーム!$D97),"",求人情報入力フォーム!$D97)</f>
        <v xml:space="preserve">　　　　　　　　　　　　　　　　　　　　　　　　　　　　　　　　　　　　　　　　　定年62歳（再雇用制度あり：希望者全員65歳まで）
</v>
      </c>
      <c r="CO2" s="47" t="str">
        <f>IF(ISBLANK(求人情報入力フォーム!$D98),"",求人情報入力フォーム!$D98)</f>
        <v/>
      </c>
      <c r="CP2" s="47" t="str">
        <f>IF(ISBLANK(求人情報入力フォーム!$D99),"",求人情報入力フォーム!$D99)</f>
        <v/>
      </c>
      <c r="CQ2" s="50">
        <f>IF(ISBLANK(求人情報入力フォーム!$D100),"",求人情報入力フォーム!$D100)</f>
        <v>46266</v>
      </c>
      <c r="CR2" s="50">
        <f>IF(ISBLANK(求人情報入力フォーム!$D101),"",求人情報入力フォーム!$D101)</f>
        <v>46081</v>
      </c>
      <c r="CS2" s="47" t="str">
        <f>IF(ISBLANK(求人情報入力フォーム!$D103),"",求人情報入力フォーム!$D103)</f>
        <v>西岡昌治</v>
      </c>
      <c r="CT2" s="47" t="str">
        <f>IF(ISBLANK(求人情報入力フォーム!$D104),"",求人情報入力フォーム!$D104)</f>
        <v>事務長</v>
      </c>
      <c r="CU2" s="47" t="str">
        <f>IF(ISBLANK(求人情報入力フォーム!$D105),"",求人情報入力フォーム!$D105)</f>
        <v>nishioka@juzen-kai.or.jp</v>
      </c>
      <c r="CV2" s="47" t="str">
        <f>IF(ISBLANK(求人情報入力フォーム!$D106),"",求人情報入力フォーム!$D106)</f>
        <v>0887-82-0456</v>
      </c>
      <c r="CW2" s="63"/>
      <c r="CX2" s="47" t="str">
        <f>IF(ISBLANK(求人情報入力フォーム!$D16),"",求人情報入力フォーム!$D16)</f>
        <v>同上　</v>
      </c>
      <c r="CY2" s="68" t="str">
        <f>IF(ISBLANK(求人情報入力フォーム!$D67),"",求人情報入力フォーム!$D67)</f>
        <v>変更なし</v>
      </c>
      <c r="CZ2" s="68" t="str">
        <f>IF(ISBLANK(求人情報入力フォーム!$D20),"",求人情報入力フォーム!$D20)</f>
        <v/>
      </c>
      <c r="DA2" s="68" t="str">
        <f>IF(ISBLANK(求人情報入力フォーム!$D21),"",求人情報入力フォーム!$D21)</f>
        <v>非常勤職員の場合は希望する勤務日数での就労も可能です。</v>
      </c>
      <c r="DH2" s="63"/>
      <c r="DI2" s="63"/>
    </row>
  </sheetData>
  <customSheetViews>
    <customSheetView guid="{E2519BF0-022C-4834-954A-23FD086C8FD5}" scale="55" state="hidden">
      <pageMargins left="0.7" right="0.7" top="0.75" bottom="0.75" header="0.3" footer="0.3"/>
      <pageSetup paperSize="9" orientation="portrait" r:id="rId1"/>
    </customSheetView>
    <customSheetView guid="{F9CF00BA-54E7-40C5-A0F0-62ACF79FE849}" scale="55" state="hidden">
      <pageMargins left="0.7" right="0.7" top="0.75" bottom="0.75" header="0.3" footer="0.3"/>
      <pageSetup paperSize="9" orientation="portrait" r:id="rId2"/>
    </customSheetView>
  </customSheetViews>
  <phoneticPr fontId="19"/>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S53"/>
  <sheetViews>
    <sheetView showGridLines="0" view="pageBreakPreview" topLeftCell="G1" zoomScale="70" zoomScaleSheetLayoutView="70" workbookViewId="0">
      <selection activeCell="V20" sqref="V20"/>
    </sheetView>
  </sheetViews>
  <sheetFormatPr defaultColWidth="8.88671875" defaultRowHeight="19.5" x14ac:dyDescent="0.4"/>
  <cols>
    <col min="1" max="1" width="11" style="71" bestFit="1" customWidth="1"/>
    <col min="2" max="2" width="3" style="71" bestFit="1" customWidth="1"/>
    <col min="3" max="3" width="16.88671875" style="71" customWidth="1"/>
    <col min="4" max="4" width="3" style="71" bestFit="1" customWidth="1"/>
    <col min="5" max="5" width="26.5546875" style="71" customWidth="1"/>
    <col min="6" max="6" width="3.77734375" style="71" bestFit="1" customWidth="1"/>
    <col min="7" max="7" width="8.21875" style="71" customWidth="1"/>
    <col min="8" max="8" width="4.6640625" style="71" bestFit="1" customWidth="1"/>
    <col min="9" max="9" width="5" style="71" bestFit="1" customWidth="1"/>
    <col min="10" max="10" width="3" style="71" customWidth="1"/>
    <col min="11" max="11" width="17.77734375" style="71" customWidth="1"/>
    <col min="12" max="12" width="4" style="71" customWidth="1"/>
    <col min="13" max="13" width="1.21875" style="71" customWidth="1"/>
    <col min="14" max="14" width="4.33203125" style="71" bestFit="1" customWidth="1"/>
    <col min="15" max="15" width="2.77734375" style="71" bestFit="1" customWidth="1"/>
    <col min="16" max="16" width="5" style="71" bestFit="1" customWidth="1"/>
    <col min="17" max="17" width="2.77734375" style="71" bestFit="1" customWidth="1"/>
    <col min="18" max="18" width="6" style="71" bestFit="1" customWidth="1"/>
    <col min="19" max="19" width="2.77734375" style="71" bestFit="1" customWidth="1"/>
    <col min="20" max="20" width="7.6640625" style="71" bestFit="1" customWidth="1"/>
    <col min="21" max="21" width="2.77734375" style="71" bestFit="1" customWidth="1"/>
    <col min="22" max="22" width="10.88671875" style="71" customWidth="1"/>
    <col min="23" max="23" width="10.5546875" style="71" customWidth="1"/>
    <col min="24" max="24" width="3.77734375" style="71" customWidth="1"/>
    <col min="25" max="29" width="2.77734375" style="71" customWidth="1"/>
    <col min="30" max="30" width="6.6640625" style="71" bestFit="1" customWidth="1"/>
    <col min="31" max="31" width="2.21875" style="71" customWidth="1"/>
    <col min="32" max="32" width="1.109375" style="71" customWidth="1"/>
    <col min="33" max="33" width="7.6640625" style="71" bestFit="1" customWidth="1"/>
    <col min="34" max="34" width="3" style="71" bestFit="1" customWidth="1"/>
    <col min="35" max="35" width="9.77734375" style="71" bestFit="1" customWidth="1"/>
    <col min="36" max="36" width="2.88671875" style="71" bestFit="1" customWidth="1"/>
    <col min="37" max="37" width="20.6640625" style="71" customWidth="1"/>
    <col min="38" max="38" width="2.88671875" style="71" customWidth="1"/>
    <col min="39" max="39" width="8" style="71" customWidth="1"/>
    <col min="40" max="40" width="7.5546875" style="71" bestFit="1" customWidth="1"/>
    <col min="41" max="41" width="4.21875" style="71" customWidth="1"/>
    <col min="42" max="42" width="15.33203125" style="71" bestFit="1" customWidth="1"/>
    <col min="43" max="43" width="8" style="71" customWidth="1"/>
    <col min="44" max="44" width="23.88671875" style="71" bestFit="1" customWidth="1"/>
    <col min="45" max="16384" width="8.88671875" style="71"/>
  </cols>
  <sheetData>
    <row r="1" spans="1:45" x14ac:dyDescent="0.4">
      <c r="A1" s="113" t="s">
        <v>54</v>
      </c>
      <c r="B1" s="114"/>
      <c r="C1" s="113" t="s">
        <v>10</v>
      </c>
      <c r="D1" s="114"/>
      <c r="E1" s="72" t="s">
        <v>16</v>
      </c>
      <c r="F1" s="74"/>
      <c r="G1" s="77" t="s">
        <v>37</v>
      </c>
      <c r="H1" s="77"/>
      <c r="I1" s="115"/>
      <c r="J1" s="115"/>
      <c r="K1" s="72" t="s">
        <v>115</v>
      </c>
      <c r="L1" s="74"/>
      <c r="M1" s="80"/>
      <c r="N1" s="115"/>
      <c r="O1" s="115"/>
      <c r="P1" s="115"/>
      <c r="Q1" s="115"/>
      <c r="R1" s="115"/>
      <c r="S1" s="115"/>
      <c r="T1" s="115"/>
      <c r="U1" s="115"/>
      <c r="V1" s="78" t="s">
        <v>448</v>
      </c>
      <c r="W1" s="73" t="s">
        <v>127</v>
      </c>
      <c r="X1" s="73"/>
      <c r="Y1" s="73"/>
      <c r="Z1" s="73"/>
      <c r="AA1" s="73"/>
      <c r="AB1" s="73" t="s">
        <v>563</v>
      </c>
      <c r="AC1" s="82"/>
      <c r="AD1" s="115"/>
      <c r="AE1" s="115"/>
      <c r="AF1" s="83"/>
      <c r="AG1" s="115" t="s">
        <v>4</v>
      </c>
      <c r="AH1" s="115"/>
      <c r="AI1" s="115"/>
      <c r="AJ1" s="115"/>
      <c r="AK1" s="78"/>
      <c r="AL1" s="78"/>
      <c r="AM1" s="115" t="s">
        <v>120</v>
      </c>
      <c r="AN1" s="115"/>
    </row>
    <row r="2" spans="1:45" x14ac:dyDescent="0.4">
      <c r="A2" s="73" t="s">
        <v>125</v>
      </c>
      <c r="B2" s="73" t="s">
        <v>79</v>
      </c>
      <c r="C2" s="73" t="s">
        <v>104</v>
      </c>
      <c r="D2" s="73" t="s">
        <v>121</v>
      </c>
      <c r="E2" s="73" t="s">
        <v>84</v>
      </c>
      <c r="F2" s="73">
        <v>80</v>
      </c>
      <c r="G2" s="73" t="s">
        <v>119</v>
      </c>
      <c r="H2" s="73">
        <v>100</v>
      </c>
      <c r="I2" s="79" t="s">
        <v>0</v>
      </c>
      <c r="J2" s="73">
        <v>0</v>
      </c>
      <c r="K2" s="73" t="s">
        <v>41</v>
      </c>
      <c r="L2" s="73">
        <v>201</v>
      </c>
      <c r="M2" s="81"/>
      <c r="N2" s="73" t="s">
        <v>427</v>
      </c>
      <c r="O2" s="76">
        <v>0</v>
      </c>
      <c r="P2" s="73" t="s">
        <v>575</v>
      </c>
      <c r="Q2" s="73">
        <v>1</v>
      </c>
      <c r="R2" s="73" t="s">
        <v>123</v>
      </c>
      <c r="S2" s="76">
        <v>0</v>
      </c>
      <c r="T2" s="73" t="s">
        <v>1</v>
      </c>
      <c r="U2" s="76">
        <v>0</v>
      </c>
      <c r="V2" s="73" t="s">
        <v>560</v>
      </c>
      <c r="W2" s="73" t="s">
        <v>259</v>
      </c>
      <c r="X2" s="73"/>
      <c r="Y2" s="73"/>
      <c r="Z2" s="73"/>
      <c r="AA2" s="73"/>
      <c r="AB2" s="73" t="s">
        <v>563</v>
      </c>
      <c r="AC2" s="81"/>
      <c r="AD2" s="73" t="s">
        <v>299</v>
      </c>
      <c r="AE2" s="76">
        <v>0</v>
      </c>
      <c r="AF2" s="84"/>
      <c r="AG2" s="73" t="s">
        <v>117</v>
      </c>
      <c r="AH2" s="73" t="s">
        <v>126</v>
      </c>
      <c r="AI2" s="73" t="s">
        <v>107</v>
      </c>
      <c r="AJ2" s="76">
        <v>1</v>
      </c>
      <c r="AK2" s="76" t="s">
        <v>635</v>
      </c>
      <c r="AL2" s="76">
        <v>0</v>
      </c>
      <c r="AM2" s="73" t="s">
        <v>107</v>
      </c>
      <c r="AN2" s="73">
        <v>392014</v>
      </c>
      <c r="AP2" s="71" t="s">
        <v>128</v>
      </c>
      <c r="AQ2" s="71" t="s">
        <v>129</v>
      </c>
      <c r="AR2" s="71" t="s">
        <v>130</v>
      </c>
      <c r="AS2" s="71" t="s">
        <v>132</v>
      </c>
    </row>
    <row r="3" spans="1:45" x14ac:dyDescent="0.4">
      <c r="A3" s="73" t="s">
        <v>141</v>
      </c>
      <c r="B3" s="73" t="s">
        <v>142</v>
      </c>
      <c r="C3" s="73" t="s">
        <v>135</v>
      </c>
      <c r="D3" s="73" t="s">
        <v>136</v>
      </c>
      <c r="E3" s="73" t="s">
        <v>11</v>
      </c>
      <c r="F3" s="73">
        <v>81</v>
      </c>
      <c r="G3" s="73" t="s">
        <v>579</v>
      </c>
      <c r="H3" s="73">
        <v>160</v>
      </c>
      <c r="I3" s="79" t="s">
        <v>574</v>
      </c>
      <c r="J3" s="73">
        <v>1</v>
      </c>
      <c r="K3" s="73" t="s">
        <v>140</v>
      </c>
      <c r="L3" s="73">
        <v>202</v>
      </c>
      <c r="M3" s="81"/>
      <c r="N3" s="73" t="s">
        <v>539</v>
      </c>
      <c r="O3" s="76">
        <v>1</v>
      </c>
      <c r="P3" s="73" t="s">
        <v>576</v>
      </c>
      <c r="Q3" s="73">
        <v>2</v>
      </c>
      <c r="R3" s="73" t="s">
        <v>148</v>
      </c>
      <c r="S3" s="76">
        <v>1</v>
      </c>
      <c r="T3" s="73" t="s">
        <v>69</v>
      </c>
      <c r="U3" s="76">
        <v>1</v>
      </c>
      <c r="V3" s="73" t="s">
        <v>317</v>
      </c>
      <c r="W3" s="73" t="s">
        <v>557</v>
      </c>
      <c r="X3" s="73"/>
      <c r="Y3" s="73"/>
      <c r="Z3" s="73"/>
      <c r="AA3" s="73"/>
      <c r="AB3" s="73" t="s">
        <v>563</v>
      </c>
      <c r="AC3" s="81"/>
      <c r="AD3" s="73" t="s">
        <v>166</v>
      </c>
      <c r="AE3" s="76">
        <v>1</v>
      </c>
      <c r="AF3" s="84"/>
      <c r="AG3" s="73" t="s">
        <v>144</v>
      </c>
      <c r="AH3" s="73" t="s">
        <v>145</v>
      </c>
      <c r="AI3" s="73" t="s">
        <v>150</v>
      </c>
      <c r="AJ3" s="76">
        <v>2</v>
      </c>
      <c r="AK3" s="76" t="s">
        <v>636</v>
      </c>
      <c r="AL3" s="76">
        <v>1</v>
      </c>
      <c r="AM3" s="73" t="s">
        <v>151</v>
      </c>
      <c r="AN3" s="73">
        <v>392022</v>
      </c>
      <c r="AP3" s="71" t="s">
        <v>153</v>
      </c>
      <c r="AQ3" s="71" t="s">
        <v>156</v>
      </c>
      <c r="AR3" s="71" t="s">
        <v>158</v>
      </c>
      <c r="AS3" s="71" t="s">
        <v>162</v>
      </c>
    </row>
    <row r="4" spans="1:45" x14ac:dyDescent="0.4">
      <c r="A4" s="73" t="s">
        <v>175</v>
      </c>
      <c r="B4" s="73" t="s">
        <v>176</v>
      </c>
      <c r="C4" s="73" t="s">
        <v>165</v>
      </c>
      <c r="D4" s="73" t="s">
        <v>167</v>
      </c>
      <c r="E4" s="73" t="s">
        <v>169</v>
      </c>
      <c r="F4" s="73">
        <v>82</v>
      </c>
      <c r="G4" s="73" t="s">
        <v>171</v>
      </c>
      <c r="H4" s="73">
        <v>199</v>
      </c>
      <c r="K4" s="73" t="s">
        <v>172</v>
      </c>
      <c r="L4" s="73">
        <v>203</v>
      </c>
      <c r="P4" s="73" t="s">
        <v>577</v>
      </c>
      <c r="Q4" s="73">
        <v>3</v>
      </c>
      <c r="V4" s="73" t="s">
        <v>48</v>
      </c>
      <c r="W4" s="73" t="s">
        <v>441</v>
      </c>
      <c r="X4" s="73"/>
      <c r="Y4" s="73"/>
      <c r="Z4" s="73"/>
      <c r="AA4" s="73"/>
      <c r="AB4" s="73" t="s">
        <v>563</v>
      </c>
      <c r="AF4" s="81"/>
      <c r="AG4" s="73" t="s">
        <v>177</v>
      </c>
      <c r="AH4" s="73" t="s">
        <v>181</v>
      </c>
      <c r="AI4" s="73" t="s">
        <v>182</v>
      </c>
      <c r="AJ4" s="76">
        <v>3</v>
      </c>
      <c r="AK4" s="76"/>
      <c r="AL4" s="76"/>
      <c r="AM4" s="73" t="s">
        <v>63</v>
      </c>
      <c r="AN4" s="73">
        <v>392031</v>
      </c>
      <c r="AP4" s="71" t="s">
        <v>183</v>
      </c>
      <c r="AQ4" s="71" t="s">
        <v>35</v>
      </c>
      <c r="AR4" s="71" t="s">
        <v>66</v>
      </c>
      <c r="AS4" s="71" t="s">
        <v>3</v>
      </c>
    </row>
    <row r="5" spans="1:45" x14ac:dyDescent="0.4">
      <c r="A5" s="73" t="s">
        <v>193</v>
      </c>
      <c r="B5" s="73" t="s">
        <v>195</v>
      </c>
      <c r="C5" s="73" t="s">
        <v>184</v>
      </c>
      <c r="D5" s="73" t="s">
        <v>187</v>
      </c>
      <c r="E5" s="73" t="s">
        <v>192</v>
      </c>
      <c r="F5" s="73">
        <v>83</v>
      </c>
      <c r="K5" s="73" t="s">
        <v>133</v>
      </c>
      <c r="L5" s="73">
        <v>204</v>
      </c>
      <c r="P5" s="73" t="s">
        <v>47</v>
      </c>
      <c r="Q5" s="73">
        <v>4</v>
      </c>
      <c r="V5" s="73" t="s">
        <v>561</v>
      </c>
      <c r="W5" s="73" t="s">
        <v>255</v>
      </c>
      <c r="X5" s="73"/>
      <c r="Y5" s="73"/>
      <c r="Z5" s="73"/>
      <c r="AA5" s="73"/>
      <c r="AB5" s="73" t="s">
        <v>563</v>
      </c>
      <c r="AF5" s="81"/>
      <c r="AG5" s="73" t="s">
        <v>196</v>
      </c>
      <c r="AH5" s="73" t="s">
        <v>101</v>
      </c>
      <c r="AI5" s="73" t="s">
        <v>364</v>
      </c>
      <c r="AJ5" s="76">
        <v>4</v>
      </c>
      <c r="AK5" s="76"/>
      <c r="AL5" s="76"/>
      <c r="AM5" s="73" t="s">
        <v>198</v>
      </c>
      <c r="AN5" s="73">
        <v>392049</v>
      </c>
      <c r="AP5" s="71" t="s">
        <v>199</v>
      </c>
      <c r="AQ5" s="71" t="s">
        <v>200</v>
      </c>
      <c r="AR5" s="71" t="s">
        <v>201</v>
      </c>
      <c r="AS5" s="71" t="s">
        <v>203</v>
      </c>
    </row>
    <row r="6" spans="1:45" x14ac:dyDescent="0.4">
      <c r="A6" s="73" t="s">
        <v>210</v>
      </c>
      <c r="B6" s="73" t="s">
        <v>159</v>
      </c>
      <c r="C6" s="73" t="s">
        <v>205</v>
      </c>
      <c r="D6" s="73" t="s">
        <v>206</v>
      </c>
      <c r="E6" s="73" t="s">
        <v>209</v>
      </c>
      <c r="F6" s="73">
        <v>84</v>
      </c>
      <c r="K6" s="73" t="s">
        <v>146</v>
      </c>
      <c r="L6" s="73">
        <v>205</v>
      </c>
      <c r="V6" s="73" t="s">
        <v>562</v>
      </c>
      <c r="W6" s="73" t="s">
        <v>558</v>
      </c>
      <c r="X6" s="73"/>
      <c r="Y6" s="73"/>
      <c r="Z6" s="73"/>
      <c r="AA6" s="73"/>
      <c r="AB6" s="73" t="s">
        <v>563</v>
      </c>
      <c r="AG6" s="73" t="s">
        <v>185</v>
      </c>
      <c r="AH6" s="73" t="s">
        <v>211</v>
      </c>
      <c r="AI6" s="73" t="s">
        <v>85</v>
      </c>
      <c r="AJ6" s="76">
        <v>5</v>
      </c>
      <c r="AK6" s="76"/>
      <c r="AL6" s="76"/>
      <c r="AM6" s="73" t="s">
        <v>216</v>
      </c>
      <c r="AN6" s="73">
        <v>392057</v>
      </c>
      <c r="AP6" s="71" t="s">
        <v>217</v>
      </c>
      <c r="AQ6" s="71" t="s">
        <v>218</v>
      </c>
      <c r="AR6" s="71" t="s">
        <v>219</v>
      </c>
      <c r="AS6" s="71" t="s">
        <v>179</v>
      </c>
    </row>
    <row r="7" spans="1:45" x14ac:dyDescent="0.4">
      <c r="A7" s="73" t="s">
        <v>223</v>
      </c>
      <c r="B7" s="73" t="s">
        <v>225</v>
      </c>
      <c r="C7" s="73" t="s">
        <v>43</v>
      </c>
      <c r="D7" s="73" t="s">
        <v>155</v>
      </c>
      <c r="E7" s="73" t="s">
        <v>222</v>
      </c>
      <c r="F7" s="73">
        <v>85</v>
      </c>
      <c r="K7" s="73" t="s">
        <v>547</v>
      </c>
      <c r="L7" s="73">
        <v>206</v>
      </c>
      <c r="V7" s="73" t="s">
        <v>361</v>
      </c>
      <c r="W7" s="73" t="s">
        <v>559</v>
      </c>
      <c r="X7" s="73"/>
      <c r="Y7" s="73"/>
      <c r="Z7" s="73"/>
      <c r="AA7" s="73"/>
      <c r="AB7" s="73" t="s">
        <v>563</v>
      </c>
      <c r="AG7" s="73" t="s">
        <v>227</v>
      </c>
      <c r="AH7" s="73" t="s">
        <v>18</v>
      </c>
      <c r="AI7" s="73" t="s">
        <v>215</v>
      </c>
      <c r="AJ7" s="76">
        <v>6</v>
      </c>
      <c r="AK7" s="76"/>
      <c r="AL7" s="76"/>
      <c r="AM7" s="73" t="s">
        <v>231</v>
      </c>
      <c r="AN7" s="73">
        <v>392065</v>
      </c>
      <c r="AP7" s="71" t="s">
        <v>232</v>
      </c>
      <c r="AQ7" s="71" t="s">
        <v>235</v>
      </c>
      <c r="AR7" s="71" t="s">
        <v>236</v>
      </c>
      <c r="AS7" s="71" t="s">
        <v>204</v>
      </c>
    </row>
    <row r="8" spans="1:45" x14ac:dyDescent="0.4">
      <c r="A8" s="73" t="s">
        <v>243</v>
      </c>
      <c r="B8" s="73" t="s">
        <v>247</v>
      </c>
      <c r="C8" s="73" t="s">
        <v>113</v>
      </c>
      <c r="D8" s="73" t="s">
        <v>76</v>
      </c>
      <c r="E8" s="73" t="s">
        <v>239</v>
      </c>
      <c r="F8" s="73">
        <v>86</v>
      </c>
      <c r="K8" s="73" t="s">
        <v>241</v>
      </c>
      <c r="L8" s="73">
        <v>207</v>
      </c>
      <c r="AG8" s="73" t="s">
        <v>249</v>
      </c>
      <c r="AH8" s="73" t="s">
        <v>250</v>
      </c>
      <c r="AI8" s="73" t="s">
        <v>228</v>
      </c>
      <c r="AJ8" s="76">
        <v>7</v>
      </c>
      <c r="AK8" s="76"/>
      <c r="AL8" s="76"/>
      <c r="AM8" s="73" t="s">
        <v>251</v>
      </c>
      <c r="AN8" s="73">
        <v>392081</v>
      </c>
      <c r="AP8" s="71" t="s">
        <v>254</v>
      </c>
      <c r="AQ8" s="71" t="s">
        <v>256</v>
      </c>
      <c r="AR8" s="71" t="s">
        <v>258</v>
      </c>
      <c r="AS8" s="71" t="s">
        <v>260</v>
      </c>
    </row>
    <row r="9" spans="1:45" x14ac:dyDescent="0.4">
      <c r="A9" s="73" t="s">
        <v>272</v>
      </c>
      <c r="B9" s="73" t="s">
        <v>274</v>
      </c>
      <c r="C9" s="73" t="s">
        <v>261</v>
      </c>
      <c r="D9" s="73" t="s">
        <v>265</v>
      </c>
      <c r="E9" s="73" t="s">
        <v>266</v>
      </c>
      <c r="F9" s="73">
        <v>87</v>
      </c>
      <c r="K9" s="73" t="s">
        <v>269</v>
      </c>
      <c r="L9" s="73">
        <v>208</v>
      </c>
      <c r="AG9" s="73" t="s">
        <v>277</v>
      </c>
      <c r="AH9" s="73" t="s">
        <v>278</v>
      </c>
      <c r="AI9" s="73" t="s">
        <v>268</v>
      </c>
      <c r="AJ9" s="76">
        <v>8</v>
      </c>
      <c r="AK9" s="76"/>
      <c r="AL9" s="76"/>
      <c r="AM9" s="73" t="s">
        <v>279</v>
      </c>
      <c r="AN9" s="73">
        <v>392090</v>
      </c>
      <c r="AP9" s="71" t="s">
        <v>280</v>
      </c>
      <c r="AQ9" s="71" t="s">
        <v>282</v>
      </c>
      <c r="AR9" s="71" t="s">
        <v>284</v>
      </c>
      <c r="AS9" s="71" t="s">
        <v>22</v>
      </c>
    </row>
    <row r="10" spans="1:45" x14ac:dyDescent="0.4">
      <c r="A10" s="73" t="s">
        <v>291</v>
      </c>
      <c r="B10" s="73" t="s">
        <v>293</v>
      </c>
      <c r="C10" s="73" t="s">
        <v>285</v>
      </c>
      <c r="D10" s="73" t="s">
        <v>286</v>
      </c>
      <c r="E10" s="73" t="s">
        <v>46</v>
      </c>
      <c r="F10" s="73">
        <v>88</v>
      </c>
      <c r="K10" s="73" t="s">
        <v>290</v>
      </c>
      <c r="L10" s="73">
        <v>209</v>
      </c>
      <c r="AG10" s="73" t="s">
        <v>295</v>
      </c>
      <c r="AH10" s="73" t="s">
        <v>89</v>
      </c>
      <c r="AM10" s="73" t="s">
        <v>297</v>
      </c>
      <c r="AN10" s="73">
        <v>392103</v>
      </c>
      <c r="AP10" s="71" t="s">
        <v>298</v>
      </c>
      <c r="AQ10" s="71" t="s">
        <v>105</v>
      </c>
      <c r="AR10" s="71" t="s">
        <v>300</v>
      </c>
      <c r="AS10" s="71" t="s">
        <v>2</v>
      </c>
    </row>
    <row r="11" spans="1:45" x14ac:dyDescent="0.4">
      <c r="A11" s="73" t="s">
        <v>171</v>
      </c>
      <c r="B11" s="73" t="s">
        <v>308</v>
      </c>
      <c r="C11" s="73" t="s">
        <v>220</v>
      </c>
      <c r="D11" s="76" t="s">
        <v>302</v>
      </c>
      <c r="E11" s="73" t="s">
        <v>304</v>
      </c>
      <c r="F11" s="73">
        <v>89</v>
      </c>
      <c r="K11" s="73" t="s">
        <v>306</v>
      </c>
      <c r="L11" s="73">
        <v>210</v>
      </c>
      <c r="AG11" s="73" t="s">
        <v>309</v>
      </c>
      <c r="AH11" s="73" t="s">
        <v>310</v>
      </c>
      <c r="AM11" s="73" t="s">
        <v>296</v>
      </c>
      <c r="AN11" s="73">
        <v>392111</v>
      </c>
      <c r="AP11" s="71" t="s">
        <v>230</v>
      </c>
      <c r="AQ11" s="71" t="s">
        <v>311</v>
      </c>
      <c r="AR11" s="71" t="s">
        <v>312</v>
      </c>
      <c r="AS11" s="71" t="s">
        <v>313</v>
      </c>
    </row>
    <row r="12" spans="1:45" x14ac:dyDescent="0.4">
      <c r="C12" s="73" t="s">
        <v>314</v>
      </c>
      <c r="D12" s="76" t="s">
        <v>202</v>
      </c>
      <c r="E12" s="73" t="s">
        <v>315</v>
      </c>
      <c r="F12" s="73">
        <v>90</v>
      </c>
      <c r="K12" s="73" t="s">
        <v>257</v>
      </c>
      <c r="L12" s="73">
        <v>211</v>
      </c>
      <c r="AG12" s="73" t="s">
        <v>244</v>
      </c>
      <c r="AH12" s="73" t="s">
        <v>180</v>
      </c>
      <c r="AM12" s="73" t="s">
        <v>246</v>
      </c>
      <c r="AN12" s="73">
        <v>392120</v>
      </c>
      <c r="AP12" s="71" t="s">
        <v>316</v>
      </c>
      <c r="AQ12" s="71" t="s">
        <v>318</v>
      </c>
      <c r="AR12" s="71" t="s">
        <v>319</v>
      </c>
      <c r="AS12" s="71" t="s">
        <v>324</v>
      </c>
    </row>
    <row r="13" spans="1:45" x14ac:dyDescent="0.4">
      <c r="C13" s="73" t="s">
        <v>171</v>
      </c>
      <c r="D13" s="76" t="s">
        <v>325</v>
      </c>
      <c r="E13" s="73" t="s">
        <v>327</v>
      </c>
      <c r="F13" s="73">
        <v>91</v>
      </c>
      <c r="K13" s="73" t="s">
        <v>329</v>
      </c>
      <c r="L13" s="73">
        <v>212</v>
      </c>
      <c r="AG13" s="73" t="s">
        <v>330</v>
      </c>
      <c r="AH13" s="73" t="s">
        <v>331</v>
      </c>
      <c r="AM13" s="73" t="s">
        <v>134</v>
      </c>
      <c r="AN13" s="73">
        <v>393011</v>
      </c>
      <c r="AP13" s="71" t="s">
        <v>170</v>
      </c>
      <c r="AQ13" s="71" t="s">
        <v>332</v>
      </c>
      <c r="AR13" s="71" t="s">
        <v>335</v>
      </c>
      <c r="AS13" s="71" t="s">
        <v>337</v>
      </c>
    </row>
    <row r="14" spans="1:45" x14ac:dyDescent="0.4">
      <c r="E14" s="73" t="s">
        <v>338</v>
      </c>
      <c r="F14" s="73">
        <v>92</v>
      </c>
      <c r="K14" s="73" t="s">
        <v>275</v>
      </c>
      <c r="L14" s="73">
        <v>213</v>
      </c>
      <c r="AG14" s="73" t="s">
        <v>23</v>
      </c>
      <c r="AH14" s="73" t="s">
        <v>224</v>
      </c>
      <c r="AM14" s="73" t="s">
        <v>340</v>
      </c>
      <c r="AN14" s="73">
        <v>393029</v>
      </c>
      <c r="AP14" s="71" t="s">
        <v>163</v>
      </c>
      <c r="AQ14" s="71" t="s">
        <v>341</v>
      </c>
      <c r="AR14" s="71" t="s">
        <v>28</v>
      </c>
      <c r="AS14" s="71" t="s">
        <v>344</v>
      </c>
    </row>
    <row r="15" spans="1:45" x14ac:dyDescent="0.4">
      <c r="E15" s="73" t="s">
        <v>346</v>
      </c>
      <c r="F15" s="73">
        <v>93</v>
      </c>
      <c r="K15" s="73" t="s">
        <v>347</v>
      </c>
      <c r="L15" s="73">
        <v>214</v>
      </c>
      <c r="AG15" s="73" t="s">
        <v>348</v>
      </c>
      <c r="AH15" s="73" t="s">
        <v>350</v>
      </c>
      <c r="AM15" s="73" t="s">
        <v>352</v>
      </c>
      <c r="AN15" s="73">
        <v>393037</v>
      </c>
      <c r="AP15" s="71" t="s">
        <v>353</v>
      </c>
      <c r="AQ15" s="71" t="s">
        <v>326</v>
      </c>
      <c r="AR15" s="71" t="s">
        <v>354</v>
      </c>
      <c r="AS15" s="71" t="s">
        <v>207</v>
      </c>
    </row>
    <row r="16" spans="1:45" x14ac:dyDescent="0.4">
      <c r="E16" s="73" t="s">
        <v>355</v>
      </c>
      <c r="F16" s="73">
        <v>94</v>
      </c>
      <c r="K16" s="73" t="s">
        <v>357</v>
      </c>
      <c r="L16" s="73">
        <v>215</v>
      </c>
      <c r="AG16" s="73" t="s">
        <v>358</v>
      </c>
      <c r="AH16" s="73" t="s">
        <v>360</v>
      </c>
      <c r="AM16" s="73" t="s">
        <v>97</v>
      </c>
      <c r="AN16" s="73">
        <v>393045</v>
      </c>
      <c r="AP16" s="71" t="s">
        <v>264</v>
      </c>
      <c r="AQ16" s="71" t="s">
        <v>362</v>
      </c>
      <c r="AR16" s="71" t="s">
        <v>137</v>
      </c>
      <c r="AS16" s="71" t="s">
        <v>342</v>
      </c>
    </row>
    <row r="17" spans="3:45" x14ac:dyDescent="0.4">
      <c r="E17" s="73" t="s">
        <v>365</v>
      </c>
      <c r="F17" s="73">
        <v>95</v>
      </c>
      <c r="AG17" s="73" t="s">
        <v>366</v>
      </c>
      <c r="AH17" s="73" t="s">
        <v>305</v>
      </c>
      <c r="AM17" s="73" t="s">
        <v>17</v>
      </c>
      <c r="AN17" s="73">
        <v>393053</v>
      </c>
      <c r="AP17" s="71" t="s">
        <v>370</v>
      </c>
      <c r="AQ17" s="71" t="s">
        <v>270</v>
      </c>
      <c r="AR17" s="71" t="s">
        <v>371</v>
      </c>
      <c r="AS17" s="71" t="s">
        <v>373</v>
      </c>
    </row>
    <row r="18" spans="3:45" x14ac:dyDescent="0.4">
      <c r="E18" s="73" t="s">
        <v>171</v>
      </c>
      <c r="F18" s="73">
        <v>96</v>
      </c>
      <c r="AG18" s="73" t="s">
        <v>320</v>
      </c>
      <c r="AH18" s="73" t="s">
        <v>376</v>
      </c>
      <c r="AM18" s="73" t="s">
        <v>59</v>
      </c>
      <c r="AN18" s="73">
        <v>393061</v>
      </c>
      <c r="AP18" s="71" t="s">
        <v>30</v>
      </c>
      <c r="AQ18" s="71" t="s">
        <v>248</v>
      </c>
      <c r="AR18" s="71" t="s">
        <v>377</v>
      </c>
      <c r="AS18" s="71" t="s">
        <v>114</v>
      </c>
    </row>
    <row r="19" spans="3:45" x14ac:dyDescent="0.4">
      <c r="AG19" s="73" t="s">
        <v>380</v>
      </c>
      <c r="AH19" s="73" t="s">
        <v>382</v>
      </c>
      <c r="AM19" s="73" t="s">
        <v>229</v>
      </c>
      <c r="AN19" s="73">
        <v>393070</v>
      </c>
      <c r="AP19" s="71" t="s">
        <v>383</v>
      </c>
      <c r="AQ19" s="71" t="s">
        <v>384</v>
      </c>
      <c r="AR19" s="71" t="s">
        <v>385</v>
      </c>
      <c r="AS19" s="71" t="s">
        <v>307</v>
      </c>
    </row>
    <row r="20" spans="3:45" x14ac:dyDescent="0.4">
      <c r="AG20" s="73" t="s">
        <v>40</v>
      </c>
      <c r="AH20" s="73" t="s">
        <v>387</v>
      </c>
      <c r="AM20" s="73" t="s">
        <v>389</v>
      </c>
      <c r="AN20" s="73">
        <v>393410</v>
      </c>
      <c r="AP20" s="71" t="s">
        <v>14</v>
      </c>
      <c r="AQ20" s="71" t="s">
        <v>391</v>
      </c>
      <c r="AR20" s="71" t="s">
        <v>322</v>
      </c>
      <c r="AS20" s="71" t="s">
        <v>392</v>
      </c>
    </row>
    <row r="21" spans="3:45" x14ac:dyDescent="0.4">
      <c r="AG21" s="73" t="s">
        <v>386</v>
      </c>
      <c r="AH21" s="73" t="s">
        <v>161</v>
      </c>
      <c r="AM21" s="73" t="s">
        <v>157</v>
      </c>
      <c r="AN21" s="73">
        <v>393444</v>
      </c>
      <c r="AP21" s="71" t="s">
        <v>174</v>
      </c>
      <c r="AQ21" s="71" t="s">
        <v>395</v>
      </c>
      <c r="AR21" s="71" t="s">
        <v>139</v>
      </c>
      <c r="AS21" s="71" t="s">
        <v>396</v>
      </c>
    </row>
    <row r="22" spans="3:45" x14ac:dyDescent="0.4">
      <c r="C22" s="75"/>
      <c r="AG22" s="73" t="s">
        <v>397</v>
      </c>
      <c r="AH22" s="73" t="s">
        <v>398</v>
      </c>
      <c r="AM22" s="73" t="s">
        <v>152</v>
      </c>
      <c r="AN22" s="73">
        <v>393631</v>
      </c>
      <c r="AP22" s="71" t="s">
        <v>399</v>
      </c>
      <c r="AQ22" s="71" t="s">
        <v>400</v>
      </c>
      <c r="AR22" s="71" t="s">
        <v>401</v>
      </c>
      <c r="AS22" s="71" t="s">
        <v>93</v>
      </c>
    </row>
    <row r="23" spans="3:45" x14ac:dyDescent="0.4">
      <c r="AG23" s="73" t="s">
        <v>154</v>
      </c>
      <c r="AH23" s="73" t="s">
        <v>237</v>
      </c>
      <c r="AM23" s="73" t="s">
        <v>359</v>
      </c>
      <c r="AN23" s="73">
        <v>393649</v>
      </c>
      <c r="AP23" s="71" t="s">
        <v>226</v>
      </c>
      <c r="AQ23" s="71" t="s">
        <v>403</v>
      </c>
      <c r="AR23" s="71" t="s">
        <v>253</v>
      </c>
      <c r="AS23" s="71" t="s">
        <v>405</v>
      </c>
    </row>
    <row r="24" spans="3:45" x14ac:dyDescent="0.4">
      <c r="AG24" s="73" t="s">
        <v>408</v>
      </c>
      <c r="AH24" s="73" t="s">
        <v>412</v>
      </c>
      <c r="AM24" s="73" t="s">
        <v>94</v>
      </c>
      <c r="AN24" s="73">
        <v>393860</v>
      </c>
      <c r="AP24" s="71" t="s">
        <v>414</v>
      </c>
      <c r="AQ24" s="71" t="s">
        <v>356</v>
      </c>
      <c r="AR24" s="71" t="s">
        <v>415</v>
      </c>
      <c r="AS24" s="71" t="s">
        <v>38</v>
      </c>
    </row>
    <row r="25" spans="3:45" x14ac:dyDescent="0.4">
      <c r="AG25" s="73"/>
      <c r="AH25" s="73"/>
      <c r="AM25" s="73"/>
      <c r="AN25" s="73"/>
    </row>
    <row r="26" spans="3:45" x14ac:dyDescent="0.4">
      <c r="C26" s="72" t="s">
        <v>606</v>
      </c>
      <c r="AG26" s="73"/>
      <c r="AH26" s="73"/>
      <c r="AM26" s="73"/>
      <c r="AN26" s="73"/>
    </row>
    <row r="27" spans="3:45" x14ac:dyDescent="0.4">
      <c r="C27" s="71" t="s">
        <v>608</v>
      </c>
      <c r="AG27" s="73"/>
      <c r="AH27" s="73"/>
      <c r="AM27" s="73"/>
      <c r="AN27" s="73"/>
    </row>
    <row r="28" spans="3:45" x14ac:dyDescent="0.4">
      <c r="C28" s="71" t="s">
        <v>613</v>
      </c>
      <c r="G28" s="94"/>
      <c r="AG28" s="73" t="s">
        <v>301</v>
      </c>
      <c r="AH28" s="73" t="s">
        <v>416</v>
      </c>
      <c r="AM28" s="73" t="s">
        <v>349</v>
      </c>
      <c r="AN28" s="73">
        <v>393878</v>
      </c>
      <c r="AP28" s="71" t="s">
        <v>409</v>
      </c>
      <c r="AQ28" s="71" t="s">
        <v>420</v>
      </c>
      <c r="AR28" s="71" t="s">
        <v>42</v>
      </c>
      <c r="AS28" s="71" t="s">
        <v>421</v>
      </c>
    </row>
    <row r="29" spans="3:45" x14ac:dyDescent="0.4">
      <c r="C29" s="71" t="s">
        <v>609</v>
      </c>
      <c r="AG29" s="73"/>
      <c r="AH29" s="73"/>
      <c r="AM29" s="73"/>
      <c r="AN29" s="73"/>
    </row>
    <row r="30" spans="3:45" x14ac:dyDescent="0.4">
      <c r="C30" s="71" t="s">
        <v>610</v>
      </c>
      <c r="AG30" s="73" t="s">
        <v>422</v>
      </c>
      <c r="AH30" s="73" t="s">
        <v>45</v>
      </c>
      <c r="AM30" s="73" t="s">
        <v>303</v>
      </c>
      <c r="AN30" s="73">
        <v>394017</v>
      </c>
      <c r="AP30" s="71" t="s">
        <v>108</v>
      </c>
      <c r="AQ30" s="71" t="s">
        <v>423</v>
      </c>
      <c r="AR30" s="71" t="s">
        <v>424</v>
      </c>
      <c r="AS30" s="71" t="s">
        <v>425</v>
      </c>
    </row>
    <row r="31" spans="3:45" x14ac:dyDescent="0.4">
      <c r="C31" s="71" t="s">
        <v>611</v>
      </c>
      <c r="AG31" s="73" t="s">
        <v>426</v>
      </c>
      <c r="AH31" s="73" t="s">
        <v>429</v>
      </c>
      <c r="AM31" s="73" t="s">
        <v>273</v>
      </c>
      <c r="AN31" s="73">
        <v>394025</v>
      </c>
      <c r="AP31" s="71" t="s">
        <v>131</v>
      </c>
      <c r="AQ31" s="71" t="s">
        <v>31</v>
      </c>
      <c r="AR31" s="71" t="s">
        <v>430</v>
      </c>
      <c r="AS31" s="71" t="s">
        <v>431</v>
      </c>
    </row>
    <row r="32" spans="3:45" x14ac:dyDescent="0.4">
      <c r="C32" s="71" t="s">
        <v>614</v>
      </c>
      <c r="AG32" s="73" t="s">
        <v>221</v>
      </c>
      <c r="AH32" s="73" t="s">
        <v>432</v>
      </c>
      <c r="AM32" s="73" t="s">
        <v>433</v>
      </c>
      <c r="AN32" s="73">
        <v>394033</v>
      </c>
      <c r="AP32" s="71" t="s">
        <v>213</v>
      </c>
      <c r="AQ32" s="71" t="s">
        <v>437</v>
      </c>
      <c r="AR32" s="71" t="s">
        <v>438</v>
      </c>
      <c r="AS32" s="71" t="s">
        <v>439</v>
      </c>
    </row>
    <row r="33" spans="3:45" x14ac:dyDescent="0.4">
      <c r="C33" s="71" t="s">
        <v>607</v>
      </c>
      <c r="AG33" s="73" t="s">
        <v>442</v>
      </c>
      <c r="AH33" s="73" t="s">
        <v>87</v>
      </c>
      <c r="AM33" s="73" t="s">
        <v>381</v>
      </c>
      <c r="AN33" s="73">
        <v>394050</v>
      </c>
      <c r="AP33" s="71" t="s">
        <v>443</v>
      </c>
      <c r="AQ33" s="71" t="s">
        <v>212</v>
      </c>
      <c r="AR33" s="71" t="s">
        <v>445</v>
      </c>
      <c r="AS33" s="71" t="s">
        <v>71</v>
      </c>
    </row>
    <row r="34" spans="3:45" x14ac:dyDescent="0.4">
      <c r="C34" s="71" t="s">
        <v>612</v>
      </c>
      <c r="AG34" s="73" t="s">
        <v>446</v>
      </c>
      <c r="AH34" s="73" t="s">
        <v>447</v>
      </c>
      <c r="AM34" s="73" t="s">
        <v>262</v>
      </c>
      <c r="AN34" s="73">
        <v>394106</v>
      </c>
      <c r="AP34" s="71" t="s">
        <v>267</v>
      </c>
      <c r="AQ34" s="71" t="s">
        <v>450</v>
      </c>
      <c r="AR34" s="71" t="s">
        <v>292</v>
      </c>
      <c r="AS34" s="71" t="s">
        <v>451</v>
      </c>
    </row>
    <row r="35" spans="3:45" x14ac:dyDescent="0.4">
      <c r="C35" s="71" t="s">
        <v>616</v>
      </c>
      <c r="AG35" s="73" t="s">
        <v>452</v>
      </c>
      <c r="AH35" s="73" t="s">
        <v>453</v>
      </c>
      <c r="AM35" s="73" t="s">
        <v>456</v>
      </c>
      <c r="AN35" s="73">
        <v>394114</v>
      </c>
      <c r="AP35" s="71" t="s">
        <v>457</v>
      </c>
      <c r="AQ35" s="71" t="s">
        <v>459</v>
      </c>
      <c r="AR35" s="71" t="s">
        <v>351</v>
      </c>
      <c r="AS35" s="71" t="s">
        <v>50</v>
      </c>
    </row>
    <row r="36" spans="3:45" x14ac:dyDescent="0.4">
      <c r="AG36" s="73" t="s">
        <v>461</v>
      </c>
      <c r="AH36" s="73" t="s">
        <v>462</v>
      </c>
      <c r="AM36" s="73" t="s">
        <v>463</v>
      </c>
      <c r="AN36" s="73">
        <v>394122</v>
      </c>
      <c r="AP36" s="71" t="s">
        <v>464</v>
      </c>
      <c r="AQ36" s="71" t="s">
        <v>339</v>
      </c>
      <c r="AR36" s="71" t="s">
        <v>466</v>
      </c>
      <c r="AS36" s="71" t="s">
        <v>190</v>
      </c>
    </row>
    <row r="37" spans="3:45" x14ac:dyDescent="0.4">
      <c r="AG37" s="73" t="s">
        <v>467</v>
      </c>
      <c r="AH37" s="73" t="s">
        <v>109</v>
      </c>
      <c r="AM37" s="73" t="s">
        <v>468</v>
      </c>
      <c r="AN37" s="73">
        <v>394246</v>
      </c>
      <c r="AP37" s="71" t="s">
        <v>469</v>
      </c>
      <c r="AQ37" s="71" t="s">
        <v>471</v>
      </c>
      <c r="AR37" s="71" t="s">
        <v>276</v>
      </c>
      <c r="AS37" s="71" t="s">
        <v>369</v>
      </c>
    </row>
    <row r="38" spans="3:45" x14ac:dyDescent="0.4">
      <c r="AG38" s="73"/>
      <c r="AH38" s="73"/>
      <c r="AM38" s="73"/>
      <c r="AN38" s="73"/>
    </row>
    <row r="39" spans="3:45" x14ac:dyDescent="0.4">
      <c r="AG39" s="73" t="s">
        <v>454</v>
      </c>
      <c r="AH39" s="73" t="s">
        <v>472</v>
      </c>
      <c r="AM39" s="73" t="s">
        <v>417</v>
      </c>
      <c r="AN39" s="73">
        <v>394271</v>
      </c>
      <c r="AP39" s="71" t="s">
        <v>473</v>
      </c>
      <c r="AQ39" s="71" t="s">
        <v>402</v>
      </c>
      <c r="AR39" s="71" t="s">
        <v>436</v>
      </c>
      <c r="AS39" s="71" t="s">
        <v>67</v>
      </c>
    </row>
    <row r="40" spans="3:45" x14ac:dyDescent="0.4">
      <c r="AG40" s="73" t="s">
        <v>475</v>
      </c>
      <c r="AH40" s="73" t="s">
        <v>80</v>
      </c>
      <c r="AM40" s="73" t="s">
        <v>476</v>
      </c>
      <c r="AN40" s="73">
        <v>394289</v>
      </c>
      <c r="AP40" s="71" t="s">
        <v>413</v>
      </c>
      <c r="AQ40" s="71" t="s">
        <v>477</v>
      </c>
      <c r="AR40" s="71" t="s">
        <v>479</v>
      </c>
      <c r="AS40" s="71" t="s">
        <v>58</v>
      </c>
    </row>
    <row r="41" spans="3:45" x14ac:dyDescent="0.4">
      <c r="AG41" s="73" t="s">
        <v>480</v>
      </c>
      <c r="AH41" s="73" t="s">
        <v>6</v>
      </c>
      <c r="AM41" s="73" t="s">
        <v>482</v>
      </c>
      <c r="AN41" s="73">
        <v>999999</v>
      </c>
    </row>
    <row r="42" spans="3:45" x14ac:dyDescent="0.4">
      <c r="AG42" s="73" t="s">
        <v>363</v>
      </c>
      <c r="AH42" s="73" t="s">
        <v>483</v>
      </c>
    </row>
    <row r="43" spans="3:45" x14ac:dyDescent="0.4">
      <c r="AG43" s="73" t="s">
        <v>455</v>
      </c>
      <c r="AH43" s="73" t="s">
        <v>484</v>
      </c>
    </row>
    <row r="44" spans="3:45" x14ac:dyDescent="0.4">
      <c r="AG44" s="73" t="s">
        <v>485</v>
      </c>
      <c r="AH44" s="73" t="s">
        <v>486</v>
      </c>
    </row>
    <row r="45" spans="3:45" x14ac:dyDescent="0.4">
      <c r="AG45" s="73" t="s">
        <v>106</v>
      </c>
      <c r="AH45" s="73" t="s">
        <v>19</v>
      </c>
    </row>
    <row r="46" spans="3:45" x14ac:dyDescent="0.4">
      <c r="AG46" s="73" t="s">
        <v>487</v>
      </c>
      <c r="AH46" s="73" t="s">
        <v>214</v>
      </c>
    </row>
    <row r="47" spans="3:45" x14ac:dyDescent="0.4">
      <c r="AG47" s="73" t="s">
        <v>271</v>
      </c>
      <c r="AH47" s="73" t="s">
        <v>374</v>
      </c>
    </row>
    <row r="48" spans="3:45" x14ac:dyDescent="0.4">
      <c r="AG48" s="73" t="s">
        <v>465</v>
      </c>
      <c r="AH48" s="73" t="s">
        <v>294</v>
      </c>
    </row>
    <row r="49" spans="33:34" x14ac:dyDescent="0.4">
      <c r="AG49" s="73" t="s">
        <v>489</v>
      </c>
      <c r="AH49" s="73" t="s">
        <v>458</v>
      </c>
    </row>
    <row r="50" spans="33:34" x14ac:dyDescent="0.4">
      <c r="AG50" s="73" t="s">
        <v>410</v>
      </c>
      <c r="AH50" s="73" t="s">
        <v>51</v>
      </c>
    </row>
    <row r="51" spans="33:34" x14ac:dyDescent="0.4">
      <c r="AG51" s="73" t="s">
        <v>491</v>
      </c>
      <c r="AH51" s="73" t="s">
        <v>440</v>
      </c>
    </row>
    <row r="52" spans="33:34" x14ac:dyDescent="0.4">
      <c r="AG52" s="73" t="s">
        <v>493</v>
      </c>
      <c r="AH52" s="73" t="s">
        <v>494</v>
      </c>
    </row>
    <row r="53" spans="33:34" x14ac:dyDescent="0.4">
      <c r="AG53" s="73" t="s">
        <v>160</v>
      </c>
      <c r="AH53" s="73" t="s">
        <v>495</v>
      </c>
    </row>
  </sheetData>
  <customSheetViews>
    <customSheetView guid="{E2519BF0-022C-4834-954A-23FD086C8FD5}" scale="70" showPageBreaks="1" showGridLines="0" printArea="1" state="hidden" view="pageBreakPreview">
      <selection activeCell="AJ10" sqref="AJ10"/>
      <pageMargins left="0.70866141732283472" right="0.70866141732283472" top="0.74803149606299213" bottom="0.74803149606299213" header="0.31496062992125984" footer="0.31496062992125984"/>
      <pageSetup paperSize="9" scale="50" orientation="landscape" r:id="rId1"/>
    </customSheetView>
    <customSheetView guid="{F9CF00BA-54E7-40C5-A0F0-62ACF79FE849}" scale="70" showPageBreaks="1" showGridLines="0" printArea="1" state="hidden" view="pageBreakPreview">
      <selection activeCell="AJ10" sqref="AJ10"/>
      <pageMargins left="0.70866141732283472" right="0.70866141732283472" top="0.74803149606299213" bottom="0.74803149606299213" header="0.31496062992125984" footer="0.31496062992125984"/>
      <pageSetup paperSize="9" scale="50" orientation="landscape" r:id="rId2"/>
    </customSheetView>
  </customSheetViews>
  <mergeCells count="11">
    <mergeCell ref="AM1:AN1"/>
    <mergeCell ref="R1:S1"/>
    <mergeCell ref="T1:U1"/>
    <mergeCell ref="AD1:AE1"/>
    <mergeCell ref="AG1:AH1"/>
    <mergeCell ref="AI1:AJ1"/>
    <mergeCell ref="A1:B1"/>
    <mergeCell ref="C1:D1"/>
    <mergeCell ref="I1:J1"/>
    <mergeCell ref="N1:O1"/>
    <mergeCell ref="P1:Q1"/>
  </mergeCells>
  <phoneticPr fontId="19"/>
  <pageMargins left="0.70866141732283472" right="0.70866141732283472" top="0.74803149606299213" bottom="0.74803149606299213" header="0.31496062992125984" footer="0.31496062992125984"/>
  <pageSetup paperSize="9" scale="5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求人情報入力フォーム</vt:lpstr>
      <vt:lpstr>センター作業用 MGへ取り込み用シート(非表示にする)</vt:lpstr>
      <vt:lpstr>プルダウン項目マスタシート</vt:lpstr>
      <vt:lpstr>プルダウン項目マスタシート!Print_Area</vt:lpstr>
      <vt:lpstr>求人情報入力フォーム!Print_Area</vt:lpstr>
      <vt:lpstr>求人情報入力フォーム!Print_Titles</vt:lpstr>
      <vt:lpstr>年齢制限種別</vt:lpstr>
      <vt:lpstr>例外事由_1号_定年年齢</vt:lpstr>
      <vt:lpstr>例外事由_2号_法令</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和田　さつき</dc:creator>
  <cp:lastModifiedBy>zaq2108</cp:lastModifiedBy>
  <cp:lastPrinted>2022-11-07T05:21:27Z</cp:lastPrinted>
  <dcterms:created xsi:type="dcterms:W3CDTF">2021-05-05T03:44:10Z</dcterms:created>
  <dcterms:modified xsi:type="dcterms:W3CDTF">2026-09-04T02:41:49Z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2021-07-06T10:33:04Z</vt:filetime>
  </property>
</Properties>
</file>